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12月來臺旅客人次及成長率－按國籍分
Table 1-3 Visitor Arrivals by Nationality,
 December, 2023</t>
  </si>
  <si>
    <t>112年12月
Dec.., 2023</t>
  </si>
  <si>
    <t>111年12月
Dec.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22240.0</v>
      </c>
      <c r="E3" s="4" t="n">
        <v>33885.0</v>
      </c>
      <c r="F3" s="5" t="n">
        <f>IF(E3=0,"-",(D3-E3)/E3*100)</f>
        <v>260.7495942157297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105216.0</v>
      </c>
      <c r="E4" s="4" t="n">
        <v>26858.0</v>
      </c>
      <c r="F4" s="5" t="n">
        <f ref="F4:F46" si="0" t="shared">IF(E4=0,"-",(D4-E4)/E4*100)</f>
        <v>291.74919949363317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122.0</v>
      </c>
      <c r="E5" s="4" t="n">
        <v>2018.0</v>
      </c>
      <c r="F5" s="5" t="n">
        <f si="0" t="shared"/>
        <v>54.70763131813678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086.0</v>
      </c>
      <c r="E6" s="4" t="n">
        <v>872.0</v>
      </c>
      <c r="F6" s="5" t="n">
        <f si="0" t="shared"/>
        <v>24.541284403669724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64429.0</v>
      </c>
      <c r="E7" s="4" t="n">
        <v>31614.0</v>
      </c>
      <c r="F7" s="5" t="n">
        <f si="0" t="shared"/>
        <v>103.79894983235276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70760.0</v>
      </c>
      <c r="E8" s="4" t="n">
        <v>39120.0</v>
      </c>
      <c r="F8" s="5" t="n">
        <f si="0" t="shared"/>
        <v>80.87934560327199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21144.0</v>
      </c>
      <c r="E9" s="4" t="n">
        <v>15761.0</v>
      </c>
      <c r="F9" s="5" t="n">
        <f si="0" t="shared"/>
        <v>34.15392424338557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41639.0</v>
      </c>
      <c r="E10" s="4" t="n">
        <v>16457.0</v>
      </c>
      <c r="F10" s="5" t="n">
        <f si="0" t="shared"/>
        <v>153.01695327216382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47041.0</v>
      </c>
      <c r="E11" s="4" t="n">
        <v>30618.0</v>
      </c>
      <c r="F11" s="5" t="n">
        <f si="0" t="shared"/>
        <v>53.63838265072833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24604.0</v>
      </c>
      <c r="E12" s="4" t="n">
        <v>19828.0</v>
      </c>
      <c r="F12" s="5" t="n">
        <f si="0" t="shared"/>
        <v>24.087149485575953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2704.0</v>
      </c>
      <c r="E13" s="4" t="n">
        <f>E14-E7-E8-E9-E10-E11-E12</f>
        <v>945.0</v>
      </c>
      <c r="F13" s="5" t="n">
        <f si="0" t="shared"/>
        <v>186.13756613756613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272321.0</v>
      </c>
      <c r="E14" s="4" t="n">
        <v>154343.0</v>
      </c>
      <c r="F14" s="5" t="n">
        <f si="0" t="shared"/>
        <v>76.43884076375346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802.0</v>
      </c>
      <c r="E15" s="4" t="n">
        <f>E16-E3-E4-E5-E6-E14</f>
        <v>413.0</v>
      </c>
      <c r="F15" s="5" t="n">
        <f si="0" t="shared"/>
        <v>94.18886198547214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504787.0</v>
      </c>
      <c r="E16" s="4" t="n">
        <v>218389.0</v>
      </c>
      <c r="F16" s="5" t="n">
        <f si="0" t="shared"/>
        <v>131.14122048271662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2883.0</v>
      </c>
      <c r="E17" s="4" t="n">
        <v>6073.0</v>
      </c>
      <c r="F17" s="5" t="n">
        <f si="0" t="shared"/>
        <v>112.13568252922772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67984.0</v>
      </c>
      <c r="E18" s="4" t="n">
        <v>34877.0</v>
      </c>
      <c r="F18" s="5" t="n">
        <f si="0" t="shared"/>
        <v>94.92502222094791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340.0</v>
      </c>
      <c r="E19" s="4" t="n">
        <v>122.0</v>
      </c>
      <c r="F19" s="5" t="n">
        <f si="0" t="shared"/>
        <v>178.68852459016392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357.0</v>
      </c>
      <c r="E20" s="4" t="n">
        <v>142.0</v>
      </c>
      <c r="F20" s="5" t="n">
        <f si="0" t="shared"/>
        <v>151.40845070422534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78.0</v>
      </c>
      <c r="E21" s="4" t="n">
        <v>37.0</v>
      </c>
      <c r="F21" s="5" t="n">
        <f si="0" t="shared"/>
        <v>110.8108108108108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707.0</v>
      </c>
      <c r="E22" s="4" t="n">
        <f>E23-E17-E18-E19-E20-E21</f>
        <v>367.0</v>
      </c>
      <c r="F22" s="5" t="n">
        <f>IF(E22=0,"-",(D22-E22)/E22*100)</f>
        <v>92.64305177111717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82349.0</v>
      </c>
      <c r="E23" s="4" t="n">
        <v>41618.0</v>
      </c>
      <c r="F23" s="5" t="n">
        <f si="0" t="shared"/>
        <v>97.86871065404392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647.0</v>
      </c>
      <c r="E24" s="4" t="n">
        <v>375.0</v>
      </c>
      <c r="F24" s="5" t="n">
        <f si="0" t="shared"/>
        <v>72.53333333333333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4659.0</v>
      </c>
      <c r="E25" s="4" t="n">
        <v>2525.0</v>
      </c>
      <c r="F25" s="5" t="n">
        <f si="0" t="shared"/>
        <v>84.51485148514851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6520.0</v>
      </c>
      <c r="E26" s="4" t="n">
        <v>3180.0</v>
      </c>
      <c r="F26" s="5" t="n">
        <f si="0" t="shared"/>
        <v>105.0314465408805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595.0</v>
      </c>
      <c r="E27" s="4" t="n">
        <v>738.0</v>
      </c>
      <c r="F27" s="5" t="n">
        <f si="0" t="shared"/>
        <v>116.12466124661248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974.0</v>
      </c>
      <c r="E28" s="4" t="n">
        <v>1312.0</v>
      </c>
      <c r="F28" s="5" t="n">
        <f si="0" t="shared"/>
        <v>50.45731707317073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826.0</v>
      </c>
      <c r="E29" s="4" t="n">
        <v>395.0</v>
      </c>
      <c r="F29" s="5" t="n">
        <f si="0" t="shared"/>
        <v>109.11392405063292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092.0</v>
      </c>
      <c r="E30" s="4" t="n">
        <v>437.0</v>
      </c>
      <c r="F30" s="5" t="n">
        <f si="0" t="shared"/>
        <v>149.88558352402745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8063.0</v>
      </c>
      <c r="E31" s="4" t="n">
        <v>3718.0</v>
      </c>
      <c r="F31" s="5" t="n">
        <f si="0" t="shared"/>
        <v>116.8639053254438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840.0</v>
      </c>
      <c r="E32" s="4" t="n">
        <v>450.0</v>
      </c>
      <c r="F32" s="5" t="n">
        <f si="0" t="shared"/>
        <v>86.66666666666667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55.0</v>
      </c>
      <c r="E33" s="4" t="n">
        <v>109.0</v>
      </c>
      <c r="F33" s="5" t="n">
        <f si="0" t="shared"/>
        <v>42.201834862385326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752.0</v>
      </c>
      <c r="E34" s="4" t="n">
        <v>417.0</v>
      </c>
      <c r="F34" s="5" t="n">
        <f si="0" t="shared"/>
        <v>80.3357314148681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6519.0</v>
      </c>
      <c r="E35" s="4" t="n">
        <f>E36-E24-E25-E26-E27-E28-E29-E30-E31-E32-E33-E34</f>
        <v>2743.0</v>
      </c>
      <c r="F35" s="5" t="n">
        <f si="0" t="shared"/>
        <v>137.65949690120308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33642.0</v>
      </c>
      <c r="E36" s="4" t="n">
        <v>16399.0</v>
      </c>
      <c r="F36" s="5" t="n">
        <f si="0" t="shared"/>
        <v>105.14665528385878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15550.0</v>
      </c>
      <c r="E37" s="4" t="n">
        <v>5815.0</v>
      </c>
      <c r="F37" s="5" t="n">
        <f si="0" t="shared"/>
        <v>167.41186586414446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2738.0</v>
      </c>
      <c r="E38" s="4" t="n">
        <v>1586.0</v>
      </c>
      <c r="F38" s="5" t="n">
        <f si="0" t="shared"/>
        <v>72.63556116015133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08.0</v>
      </c>
      <c r="E39" s="4" t="n">
        <f>E40-E37-E38</f>
        <v>83.0</v>
      </c>
      <c r="F39" s="5" t="n">
        <f si="0" t="shared"/>
        <v>30.120481927710845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8396.0</v>
      </c>
      <c r="E40" s="4" t="n">
        <v>7484.0</v>
      </c>
      <c r="F40" s="5" t="n">
        <f si="0" t="shared"/>
        <v>145.8043826830572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378.0</v>
      </c>
      <c r="E41" s="4" t="n">
        <v>236.0</v>
      </c>
      <c r="F41" s="5" t="n">
        <f si="0" t="shared"/>
        <v>60.16949152542372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467.0</v>
      </c>
      <c r="E42" s="4" t="n">
        <f>E43-E41</f>
        <v>217.0</v>
      </c>
      <c r="F42" s="5" t="n">
        <f si="0" t="shared"/>
        <v>115.2073732718894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845.0</v>
      </c>
      <c r="E43" s="4" t="n">
        <v>453.0</v>
      </c>
      <c r="F43" s="5" t="n">
        <f si="0" t="shared"/>
        <v>86.53421633554083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16.0</v>
      </c>
      <c r="E44" s="4" t="n">
        <v>51.0</v>
      </c>
      <c r="F44" s="5" t="n">
        <f si="0" t="shared"/>
        <v>127.45098039215685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74630.0</v>
      </c>
      <c r="E45" s="4" t="n">
        <v>17706.0</v>
      </c>
      <c r="F45" s="5" t="n">
        <f si="0" t="shared"/>
        <v>886.2758386987462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814765.0</v>
      </c>
      <c r="E46" s="8" t="n">
        <f>E44+E43+E40+E36+E23+E16+E45</f>
        <v>302100.0</v>
      </c>
      <c r="F46" s="5" t="n">
        <f si="0" t="shared"/>
        <v>169.70043032108572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