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0\EN\"/>
    </mc:Choice>
  </mc:AlternateContent>
  <xr:revisionPtr revIDLastSave="0" documentId="13_ncr:1_{5A800134-B781-4A44-8444-16F98F4C5F89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<sst xmlns="http://schemas.openxmlformats.org/spreadsheetml/2006/main" count="117" uniqueCount="72">
  <si>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</si>
  <si>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</si>
  <si>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</si>
  <si>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</si>
  <si>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</si>
  <si>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</si>
  <si>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</si>
  <si>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</si>
  <si>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</si>
  <si>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</si>
  <si>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</si>
  <si>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</si>
  <si>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</si>
  <si>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</si>
  <si>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</si>
  <si>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</si>
  <si>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</si>
  <si>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</si>
  <si>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</si>
  <si>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</si>
  <si>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</si>
  <si>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</si>
  <si>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</si>
  <si>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</si>
  <si>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</si>
  <si>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</si>
  <si>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</si>
  <si>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</si>
  <si>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</si>
  <si>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</si>
  <si>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</si>
  <si>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</si>
  <si>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</si>
  <si>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</si>
  <si>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</si>
  <si>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</si>
  <si>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</si>
  <si>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</si>
  <si>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</si>
  <si>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</si>
  <si>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</si>
  <si>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</si>
  <si>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</si>
  <si>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</si>
  <si>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</si>
  <si>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</si>
  <si>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</si>
  <si>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</si>
  <si>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</si>
  <si>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</si>
  <si>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</si>
  <si>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</si>
  <si>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</si>
  <si>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</si>
  <si>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</si>
  <si>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</si>
  <si>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</si>
  <si>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</si>
  <si>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</si>
  <si>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</si>
  <si>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</si>
  <si>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</si>
  <si>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</si>
  <si>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</si>
  <si>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</si>
  <si>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</si>
  <si>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</si>
  <si>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</si>
  <si>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</si>
  <si>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</si>
  <si>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</si>
  <si>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112年10月來臺旅客人次～按停留夜數分
Table 1-8  Visitor Arrivals by Length of Stay,
October,2023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</si>
</sst>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85" zoomScaleNormal="85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2423</v>
      </c>
      <c r="E3" s="4">
        <v>13367</v>
      </c>
      <c r="F3" s="4">
        <v>29674</v>
      </c>
      <c r="G3" s="4">
        <v>27403</v>
      </c>
      <c r="H3" s="4">
        <v>23730</v>
      </c>
      <c r="I3" s="4">
        <v>6164</v>
      </c>
      <c r="J3" s="4">
        <v>1143</v>
      </c>
      <c r="K3" s="4">
        <v>212</v>
      </c>
      <c r="L3" s="4">
        <v>128</v>
      </c>
      <c r="M3" s="4">
        <v>2944</v>
      </c>
      <c r="N3" s="11">
        <f>SUM(D3:M3)</f>
        <v>107188</v>
      </c>
      <c r="O3" s="4">
        <v>682844</v>
      </c>
      <c r="P3" s="4">
        <v>466375</v>
      </c>
      <c r="Q3" s="11">
        <f>SUM(D3:L3)</f>
        <v>104244</v>
      </c>
      <c r="R3" s="6">
        <f t="shared" ref="R3:R48" si="0">IF(P3&lt;&gt;0,P3/SUM(D3:L3),0)</f>
        <v>4.4738785925329037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615</v>
      </c>
      <c r="E4" s="5">
        <v>1189</v>
      </c>
      <c r="F4" s="5">
        <v>1955</v>
      </c>
      <c r="G4" s="5">
        <v>2196</v>
      </c>
      <c r="H4" s="5">
        <v>4752</v>
      </c>
      <c r="I4" s="5">
        <v>3945</v>
      </c>
      <c r="J4" s="5">
        <v>1316</v>
      </c>
      <c r="K4" s="5">
        <v>718</v>
      </c>
      <c r="L4" s="5">
        <v>671</v>
      </c>
      <c r="M4" s="5">
        <v>7694</v>
      </c>
      <c r="N4" s="11">
        <f t="shared" ref="N4:N14" si="1">SUM(D4:M4)</f>
        <v>25051</v>
      </c>
      <c r="O4" s="5">
        <v>899154</v>
      </c>
      <c r="P4" s="5">
        <v>204471</v>
      </c>
      <c r="Q4" s="11">
        <f t="shared" ref="Q4:Q48" si="2">SUM(D4:L4)</f>
        <v>17357</v>
      </c>
      <c r="R4" s="6">
        <f t="shared" si="0"/>
        <v>11.780319179581724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5638</v>
      </c>
      <c r="E5" s="5">
        <v>27795</v>
      </c>
      <c r="F5" s="5">
        <v>32229</v>
      </c>
      <c r="G5" s="5">
        <v>11522</v>
      </c>
      <c r="H5" s="5">
        <v>7215</v>
      </c>
      <c r="I5" s="5">
        <v>2823</v>
      </c>
      <c r="J5" s="5">
        <v>1457</v>
      </c>
      <c r="K5" s="5">
        <v>1344</v>
      </c>
      <c r="L5" s="5">
        <v>866</v>
      </c>
      <c r="M5" s="5">
        <v>4462</v>
      </c>
      <c r="N5" s="11">
        <f t="shared" si="1"/>
        <v>95351</v>
      </c>
      <c r="O5" s="5">
        <v>769058</v>
      </c>
      <c r="P5" s="5">
        <v>428698</v>
      </c>
      <c r="Q5" s="11">
        <f t="shared" si="2"/>
        <v>90889</v>
      </c>
      <c r="R5" s="6">
        <f t="shared" si="0"/>
        <v>4.7167203952073411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1627</v>
      </c>
      <c r="E6" s="5">
        <v>10887</v>
      </c>
      <c r="F6" s="5">
        <v>49955</v>
      </c>
      <c r="G6" s="5">
        <v>13120</v>
      </c>
      <c r="H6" s="5">
        <v>6739</v>
      </c>
      <c r="I6" s="5">
        <v>1495</v>
      </c>
      <c r="J6" s="5">
        <v>424</v>
      </c>
      <c r="K6" s="5">
        <v>425</v>
      </c>
      <c r="L6" s="5">
        <v>265</v>
      </c>
      <c r="M6" s="5">
        <v>3129</v>
      </c>
      <c r="N6" s="11">
        <f t="shared" si="1"/>
        <v>88066</v>
      </c>
      <c r="O6" s="5">
        <v>435971</v>
      </c>
      <c r="P6" s="5">
        <v>325230</v>
      </c>
      <c r="Q6" s="11">
        <f t="shared" si="2"/>
        <v>84937</v>
      </c>
      <c r="R6" s="6">
        <f t="shared" si="0"/>
        <v>3.8290733131615196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150</v>
      </c>
      <c r="E7" s="5">
        <v>203</v>
      </c>
      <c r="F7" s="5">
        <v>272</v>
      </c>
      <c r="G7" s="5">
        <v>306</v>
      </c>
      <c r="H7" s="5">
        <v>601</v>
      </c>
      <c r="I7" s="5">
        <v>390</v>
      </c>
      <c r="J7" s="5">
        <v>160</v>
      </c>
      <c r="K7" s="5">
        <v>202</v>
      </c>
      <c r="L7" s="5">
        <v>108</v>
      </c>
      <c r="M7" s="5">
        <v>534</v>
      </c>
      <c r="N7" s="11">
        <f t="shared" si="1"/>
        <v>2926</v>
      </c>
      <c r="O7" s="5">
        <v>158260</v>
      </c>
      <c r="P7" s="5">
        <v>31661</v>
      </c>
      <c r="Q7" s="11">
        <f t="shared" si="2"/>
        <v>2392</v>
      </c>
      <c r="R7" s="6">
        <f t="shared" si="0"/>
        <v>13.236204013377927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52</v>
      </c>
      <c r="E8" s="5">
        <v>123</v>
      </c>
      <c r="F8" s="5">
        <v>206</v>
      </c>
      <c r="G8" s="5">
        <v>135</v>
      </c>
      <c r="H8" s="5">
        <v>251</v>
      </c>
      <c r="I8" s="5">
        <v>284</v>
      </c>
      <c r="J8" s="5">
        <v>150</v>
      </c>
      <c r="K8" s="5">
        <v>61</v>
      </c>
      <c r="L8" s="5">
        <v>16</v>
      </c>
      <c r="M8" s="5">
        <v>78</v>
      </c>
      <c r="N8" s="11">
        <f t="shared" si="1"/>
        <v>1356</v>
      </c>
      <c r="O8" s="5">
        <v>32650</v>
      </c>
      <c r="P8" s="5">
        <v>13152</v>
      </c>
      <c r="Q8" s="11">
        <f t="shared" si="2"/>
        <v>1278</v>
      </c>
      <c r="R8" s="6">
        <f t="shared" si="0"/>
        <v>10.291079812206572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1416</v>
      </c>
      <c r="E9" s="5">
        <v>805</v>
      </c>
      <c r="F9" s="5">
        <v>2467</v>
      </c>
      <c r="G9" s="5">
        <v>5369</v>
      </c>
      <c r="H9" s="5">
        <v>20550</v>
      </c>
      <c r="I9" s="5">
        <v>7243</v>
      </c>
      <c r="J9" s="5">
        <v>1247</v>
      </c>
      <c r="K9" s="5">
        <v>593</v>
      </c>
      <c r="L9" s="5">
        <v>355</v>
      </c>
      <c r="M9" s="5">
        <v>1802</v>
      </c>
      <c r="N9" s="11">
        <f t="shared" si="1"/>
        <v>41847</v>
      </c>
      <c r="O9" s="5">
        <v>774713</v>
      </c>
      <c r="P9" s="5">
        <v>304660</v>
      </c>
      <c r="Q9" s="11">
        <f t="shared" si="2"/>
        <v>40045</v>
      </c>
      <c r="R9" s="6">
        <f t="shared" si="0"/>
        <v>7.6079410663004117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645</v>
      </c>
      <c r="E10" s="5">
        <v>1442</v>
      </c>
      <c r="F10" s="5">
        <v>3639</v>
      </c>
      <c r="G10" s="5">
        <v>5905</v>
      </c>
      <c r="H10" s="5">
        <v>17452</v>
      </c>
      <c r="I10" s="5">
        <v>10546</v>
      </c>
      <c r="J10" s="5">
        <v>847</v>
      </c>
      <c r="K10" s="5">
        <v>203</v>
      </c>
      <c r="L10" s="5">
        <v>88</v>
      </c>
      <c r="M10" s="5">
        <v>432</v>
      </c>
      <c r="N10" s="11">
        <f t="shared" si="1"/>
        <v>41199</v>
      </c>
      <c r="O10" s="5">
        <v>328402</v>
      </c>
      <c r="P10" s="5">
        <v>276728</v>
      </c>
      <c r="Q10" s="11">
        <f t="shared" si="2"/>
        <v>40767</v>
      </c>
      <c r="R10" s="6">
        <f t="shared" si="0"/>
        <v>6.7880393455490964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487</v>
      </c>
      <c r="E11" s="5">
        <v>256</v>
      </c>
      <c r="F11" s="5">
        <v>390</v>
      </c>
      <c r="G11" s="5">
        <v>526</v>
      </c>
      <c r="H11" s="5">
        <v>2192</v>
      </c>
      <c r="I11" s="5">
        <v>1699</v>
      </c>
      <c r="J11" s="5">
        <v>699</v>
      </c>
      <c r="K11" s="5">
        <v>437</v>
      </c>
      <c r="L11" s="5">
        <v>167</v>
      </c>
      <c r="M11" s="5">
        <v>5475</v>
      </c>
      <c r="N11" s="11">
        <f t="shared" si="1"/>
        <v>12328</v>
      </c>
      <c r="O11" s="5">
        <v>8361608</v>
      </c>
      <c r="P11" s="5">
        <v>83420</v>
      </c>
      <c r="Q11" s="11">
        <f t="shared" si="2"/>
        <v>6853</v>
      </c>
      <c r="R11" s="6">
        <f t="shared" si="0"/>
        <v>12.172771049175543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952</v>
      </c>
      <c r="E12" s="5">
        <v>2287</v>
      </c>
      <c r="F12" s="5">
        <v>5509</v>
      </c>
      <c r="G12" s="5">
        <v>4553</v>
      </c>
      <c r="H12" s="5">
        <v>4451</v>
      </c>
      <c r="I12" s="5">
        <v>2461</v>
      </c>
      <c r="J12" s="5">
        <v>229</v>
      </c>
      <c r="K12" s="5">
        <v>373</v>
      </c>
      <c r="L12" s="5">
        <v>263</v>
      </c>
      <c r="M12" s="5">
        <v>6886</v>
      </c>
      <c r="N12" s="11">
        <f t="shared" si="1"/>
        <v>27964</v>
      </c>
      <c r="O12" s="5">
        <v>7927000</v>
      </c>
      <c r="P12" s="5">
        <v>135100</v>
      </c>
      <c r="Q12" s="11">
        <f t="shared" si="2"/>
        <v>21078</v>
      </c>
      <c r="R12" s="6">
        <f t="shared" si="0"/>
        <v>6.4095265205427463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505</v>
      </c>
      <c r="E13" s="5">
        <v>2765</v>
      </c>
      <c r="F13" s="5">
        <v>12733</v>
      </c>
      <c r="G13" s="5">
        <v>9594</v>
      </c>
      <c r="H13" s="5">
        <v>6129</v>
      </c>
      <c r="I13" s="5">
        <v>6505</v>
      </c>
      <c r="J13" s="5">
        <v>514</v>
      </c>
      <c r="K13" s="5">
        <v>388</v>
      </c>
      <c r="L13" s="5">
        <v>229</v>
      </c>
      <c r="M13" s="5">
        <v>3408</v>
      </c>
      <c r="N13" s="11">
        <f t="shared" si="1"/>
        <v>42770</v>
      </c>
      <c r="O13" s="5">
        <v>3358178</v>
      </c>
      <c r="P13" s="5">
        <v>241610</v>
      </c>
      <c r="Q13" s="11">
        <f t="shared" si="2"/>
        <v>39362</v>
      </c>
      <c r="R13" s="6">
        <f t="shared" si="0"/>
        <v>6.138153549108277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163</v>
      </c>
      <c r="E14" s="5">
        <v>403</v>
      </c>
      <c r="F14" s="5">
        <v>2185</v>
      </c>
      <c r="G14" s="5">
        <v>6331</v>
      </c>
      <c r="H14" s="5">
        <v>2037</v>
      </c>
      <c r="I14" s="5">
        <v>1942</v>
      </c>
      <c r="J14" s="5">
        <v>734</v>
      </c>
      <c r="K14" s="5">
        <v>957</v>
      </c>
      <c r="L14" s="5">
        <v>1228</v>
      </c>
      <c r="M14" s="5">
        <v>9725</v>
      </c>
      <c r="N14" s="11">
        <f t="shared" si="1"/>
        <v>25705</v>
      </c>
      <c r="O14" s="5">
        <v>8454059</v>
      </c>
      <c r="P14" s="5">
        <v>226702</v>
      </c>
      <c r="Q14" s="11">
        <f t="shared" si="2"/>
        <v>15980</v>
      </c>
      <c r="R14" s="6">
        <f t="shared" si="0"/>
        <v>14.186608260325407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62</v>
      </c>
      <c r="E15" s="5">
        <f t="shared" ref="E15:M15" si="3">E16-E9-E10-E11-E12-E13-E14</f>
        <v>61</v>
      </c>
      <c r="F15" s="5">
        <f t="shared" si="3"/>
        <v>189</v>
      </c>
      <c r="G15" s="5">
        <f t="shared" si="3"/>
        <v>245</v>
      </c>
      <c r="H15" s="5">
        <f t="shared" si="3"/>
        <v>486</v>
      </c>
      <c r="I15" s="5">
        <f t="shared" si="3"/>
        <v>481</v>
      </c>
      <c r="J15" s="5">
        <f t="shared" si="3"/>
        <v>195</v>
      </c>
      <c r="K15" s="5">
        <f t="shared" si="3"/>
        <v>47</v>
      </c>
      <c r="L15" s="5">
        <f t="shared" si="3"/>
        <v>37</v>
      </c>
      <c r="M15" s="5">
        <f t="shared" si="3"/>
        <v>209</v>
      </c>
      <c r="N15" s="5">
        <f t="shared" ref="N15" si="4">N16-N9-N10-N11-N12-N13-N14</f>
        <v>2012</v>
      </c>
      <c r="O15" s="5">
        <f>O16-O9-O10-O11-O12-O13-O14</f>
        <v>86757</v>
      </c>
      <c r="P15" s="5">
        <f>P16-P9-P10-P11-P12-P13-P14</f>
        <v>19351</v>
      </c>
      <c r="Q15" s="11">
        <f t="shared" si="2"/>
        <v>1803</v>
      </c>
      <c r="R15" s="6">
        <f t="shared" si="0"/>
        <v>10.732667775929007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4230</v>
      </c>
      <c r="E16" s="5">
        <v>8019</v>
      </c>
      <c r="F16" s="5">
        <v>27112</v>
      </c>
      <c r="G16" s="5">
        <v>32523</v>
      </c>
      <c r="H16" s="5">
        <v>53297</v>
      </c>
      <c r="I16" s="5">
        <v>30877</v>
      </c>
      <c r="J16" s="5">
        <v>4465</v>
      </c>
      <c r="K16" s="5">
        <v>2998</v>
      </c>
      <c r="L16" s="5">
        <v>2367</v>
      </c>
      <c r="M16" s="5">
        <v>27937</v>
      </c>
      <c r="N16" s="11">
        <f t="shared" ref="N16:N48" si="5">SUM(D16:M16)</f>
        <v>193825</v>
      </c>
      <c r="O16" s="5">
        <v>29290717</v>
      </c>
      <c r="P16" s="5">
        <v>1287571</v>
      </c>
      <c r="Q16" s="11">
        <f t="shared" si="2"/>
        <v>165888</v>
      </c>
      <c r="R16" s="6">
        <f t="shared" si="0"/>
        <v>7.7616886091820989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243</v>
      </c>
      <c r="E17" s="5">
        <f t="shared" ref="E17:M17" si="6">E18-E16-E3-E4-E5-E6-E7-E8</f>
        <v>685</v>
      </c>
      <c r="F17" s="5">
        <f t="shared" si="6"/>
        <v>1064</v>
      </c>
      <c r="G17" s="5">
        <f t="shared" si="6"/>
        <v>766</v>
      </c>
      <c r="H17" s="5">
        <f t="shared" si="6"/>
        <v>760</v>
      </c>
      <c r="I17" s="5">
        <f t="shared" si="6"/>
        <v>331</v>
      </c>
      <c r="J17" s="5">
        <f t="shared" si="6"/>
        <v>93</v>
      </c>
      <c r="K17" s="5">
        <f t="shared" si="6"/>
        <v>84</v>
      </c>
      <c r="L17" s="5">
        <f t="shared" si="6"/>
        <v>44</v>
      </c>
      <c r="M17" s="5">
        <f t="shared" si="6"/>
        <v>165</v>
      </c>
      <c r="N17" s="11">
        <f t="shared" si="5"/>
        <v>4235</v>
      </c>
      <c r="O17" s="5">
        <f>O18-O16-O3-O4-O5-O6-O7-O8</f>
        <v>89020</v>
      </c>
      <c r="P17" s="5">
        <f>P18-P16-P3-P4-P5-P6-P7-P8</f>
        <v>25545</v>
      </c>
      <c r="Q17" s="11">
        <f t="shared" si="2"/>
        <v>4070</v>
      </c>
      <c r="R17" s="6">
        <f t="shared" si="0"/>
        <v>6.2764127764127764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14978</v>
      </c>
      <c r="E18" s="5">
        <v>62268</v>
      </c>
      <c r="F18" s="5">
        <v>142467</v>
      </c>
      <c r="G18" s="5">
        <v>87971</v>
      </c>
      <c r="H18" s="5">
        <v>97345</v>
      </c>
      <c r="I18" s="5">
        <v>46309</v>
      </c>
      <c r="J18" s="5">
        <v>9208</v>
      </c>
      <c r="K18" s="5">
        <v>6044</v>
      </c>
      <c r="L18" s="5">
        <v>4465</v>
      </c>
      <c r="M18" s="5">
        <v>46943</v>
      </c>
      <c r="N18" s="11">
        <f t="shared" si="5"/>
        <v>517998</v>
      </c>
      <c r="O18" s="5">
        <v>32357674</v>
      </c>
      <c r="P18" s="5">
        <v>2782703</v>
      </c>
      <c r="Q18" s="11">
        <f t="shared" si="2"/>
        <v>471055</v>
      </c>
      <c r="R18" s="6">
        <f t="shared" si="0"/>
        <v>5.9073844880109538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824</v>
      </c>
      <c r="E19" s="5">
        <v>703</v>
      </c>
      <c r="F19" s="5">
        <v>1191</v>
      </c>
      <c r="G19" s="5">
        <v>1174</v>
      </c>
      <c r="H19" s="5">
        <v>1961</v>
      </c>
      <c r="I19" s="5">
        <v>1804</v>
      </c>
      <c r="J19" s="5">
        <v>670</v>
      </c>
      <c r="K19" s="5">
        <v>248</v>
      </c>
      <c r="L19" s="5">
        <v>126</v>
      </c>
      <c r="M19" s="5">
        <v>997</v>
      </c>
      <c r="N19" s="11">
        <f t="shared" si="5"/>
        <v>9698</v>
      </c>
      <c r="O19" s="5">
        <v>139261</v>
      </c>
      <c r="P19" s="5">
        <v>75638</v>
      </c>
      <c r="Q19" s="11">
        <f t="shared" si="2"/>
        <v>8701</v>
      </c>
      <c r="R19" s="6">
        <f t="shared" si="0"/>
        <v>8.6930237903689225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4655</v>
      </c>
      <c r="E20" s="5">
        <v>3577</v>
      </c>
      <c r="F20" s="5">
        <v>4930</v>
      </c>
      <c r="G20" s="5">
        <v>4385</v>
      </c>
      <c r="H20" s="5">
        <v>9050</v>
      </c>
      <c r="I20" s="5">
        <v>9043</v>
      </c>
      <c r="J20" s="5">
        <v>3040</v>
      </c>
      <c r="K20" s="5">
        <v>1256</v>
      </c>
      <c r="L20" s="5">
        <v>892</v>
      </c>
      <c r="M20" s="5">
        <v>4940</v>
      </c>
      <c r="N20" s="11">
        <f t="shared" si="5"/>
        <v>45768</v>
      </c>
      <c r="O20" s="5">
        <v>660738</v>
      </c>
      <c r="P20" s="5">
        <v>380434</v>
      </c>
      <c r="Q20" s="11">
        <f t="shared" si="2"/>
        <v>40828</v>
      </c>
      <c r="R20" s="6">
        <f t="shared" si="0"/>
        <v>9.3179680611345148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32</v>
      </c>
      <c r="E21" s="5">
        <v>38</v>
      </c>
      <c r="F21" s="5">
        <v>34</v>
      </c>
      <c r="G21" s="5">
        <v>29</v>
      </c>
      <c r="H21" s="5">
        <v>72</v>
      </c>
      <c r="I21" s="5">
        <v>45</v>
      </c>
      <c r="J21" s="5">
        <v>55</v>
      </c>
      <c r="K21" s="5">
        <v>14</v>
      </c>
      <c r="L21" s="5">
        <v>4</v>
      </c>
      <c r="M21" s="5">
        <v>33</v>
      </c>
      <c r="N21" s="11">
        <f t="shared" si="5"/>
        <v>356</v>
      </c>
      <c r="O21" s="5">
        <v>7303</v>
      </c>
      <c r="P21" s="5">
        <v>3467</v>
      </c>
      <c r="Q21" s="11">
        <f t="shared" si="2"/>
        <v>323</v>
      </c>
      <c r="R21" s="6">
        <f t="shared" si="0"/>
        <v>10.73374613003096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19</v>
      </c>
      <c r="E22" s="5">
        <v>46</v>
      </c>
      <c r="F22" s="5">
        <v>26</v>
      </c>
      <c r="G22" s="5">
        <v>34</v>
      </c>
      <c r="H22" s="5">
        <v>48</v>
      </c>
      <c r="I22" s="5">
        <v>75</v>
      </c>
      <c r="J22" s="5">
        <v>29</v>
      </c>
      <c r="K22" s="5">
        <v>20</v>
      </c>
      <c r="L22" s="5">
        <v>7</v>
      </c>
      <c r="M22" s="5">
        <v>37</v>
      </c>
      <c r="N22" s="11">
        <f t="shared" si="5"/>
        <v>341</v>
      </c>
      <c r="O22" s="5">
        <v>19330</v>
      </c>
      <c r="P22" s="5">
        <v>3458</v>
      </c>
      <c r="Q22" s="11">
        <f t="shared" si="2"/>
        <v>304</v>
      </c>
      <c r="R22" s="6">
        <f t="shared" si="0"/>
        <v>11.375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5</v>
      </c>
      <c r="E23" s="5">
        <v>2</v>
      </c>
      <c r="F23" s="5">
        <v>6</v>
      </c>
      <c r="G23" s="5">
        <v>5</v>
      </c>
      <c r="H23" s="5">
        <v>13</v>
      </c>
      <c r="I23" s="5">
        <v>11</v>
      </c>
      <c r="J23" s="5">
        <v>8</v>
      </c>
      <c r="K23" s="5">
        <v>9</v>
      </c>
      <c r="L23" s="5">
        <v>1</v>
      </c>
      <c r="M23" s="5">
        <v>7</v>
      </c>
      <c r="N23" s="11">
        <f t="shared" si="5"/>
        <v>67</v>
      </c>
      <c r="O23" s="5">
        <v>1515</v>
      </c>
      <c r="P23" s="5">
        <v>941</v>
      </c>
      <c r="Q23" s="11">
        <f t="shared" si="2"/>
        <v>60</v>
      </c>
      <c r="R23" s="6">
        <f t="shared" si="0"/>
        <v>15.683333333333334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59</v>
      </c>
      <c r="E24" s="5">
        <f t="shared" ref="E24:M24" si="7">E25-E19-E20-E21-E22-E23</f>
        <v>75</v>
      </c>
      <c r="F24" s="5">
        <f t="shared" si="7"/>
        <v>91</v>
      </c>
      <c r="G24" s="5">
        <f t="shared" si="7"/>
        <v>66</v>
      </c>
      <c r="H24" s="5">
        <f t="shared" si="7"/>
        <v>103</v>
      </c>
      <c r="I24" s="5">
        <f t="shared" si="7"/>
        <v>110</v>
      </c>
      <c r="J24" s="5">
        <f t="shared" si="7"/>
        <v>91</v>
      </c>
      <c r="K24" s="5">
        <f t="shared" si="7"/>
        <v>78</v>
      </c>
      <c r="L24" s="5">
        <f t="shared" si="7"/>
        <v>42</v>
      </c>
      <c r="M24" s="5">
        <f t="shared" si="7"/>
        <v>175</v>
      </c>
      <c r="N24" s="11">
        <f t="shared" si="5"/>
        <v>890</v>
      </c>
      <c r="O24" s="5">
        <f>O25-O19-O20-O21-O22-O23</f>
        <v>71362</v>
      </c>
      <c r="P24" s="5">
        <f>P25-P19-P20-P21-P22-P23</f>
        <v>11084</v>
      </c>
      <c r="Q24" s="11">
        <f t="shared" si="2"/>
        <v>715</v>
      </c>
      <c r="R24" s="6">
        <f t="shared" si="0"/>
        <v>15.502097902097901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5594</v>
      </c>
      <c r="E25" s="5">
        <v>4441</v>
      </c>
      <c r="F25" s="5">
        <v>6278</v>
      </c>
      <c r="G25" s="5">
        <v>5693</v>
      </c>
      <c r="H25" s="5">
        <v>11247</v>
      </c>
      <c r="I25" s="5">
        <v>11088</v>
      </c>
      <c r="J25" s="5">
        <v>3893</v>
      </c>
      <c r="K25" s="5">
        <v>1625</v>
      </c>
      <c r="L25" s="5">
        <v>1072</v>
      </c>
      <c r="M25" s="5">
        <v>6189</v>
      </c>
      <c r="N25" s="11">
        <f t="shared" si="5"/>
        <v>57120</v>
      </c>
      <c r="O25" s="5">
        <v>899509</v>
      </c>
      <c r="P25" s="5">
        <v>475022</v>
      </c>
      <c r="Q25" s="11">
        <f t="shared" si="2"/>
        <v>50931</v>
      </c>
      <c r="R25" s="6">
        <f t="shared" si="0"/>
        <v>9.3267754412833046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32</v>
      </c>
      <c r="E26" s="5">
        <v>44</v>
      </c>
      <c r="F26" s="5">
        <v>39</v>
      </c>
      <c r="G26" s="5">
        <v>32</v>
      </c>
      <c r="H26" s="5">
        <v>115</v>
      </c>
      <c r="I26" s="5">
        <v>150</v>
      </c>
      <c r="J26" s="5">
        <v>81</v>
      </c>
      <c r="K26" s="5">
        <v>49</v>
      </c>
      <c r="L26" s="5">
        <v>17</v>
      </c>
      <c r="M26" s="5">
        <v>39</v>
      </c>
      <c r="N26" s="11">
        <f t="shared" si="5"/>
        <v>598</v>
      </c>
      <c r="O26" s="5">
        <v>10666</v>
      </c>
      <c r="P26" s="5">
        <v>7818</v>
      </c>
      <c r="Q26" s="11">
        <f t="shared" si="2"/>
        <v>559</v>
      </c>
      <c r="R26" s="6">
        <f t="shared" si="0"/>
        <v>13.985688729874777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193</v>
      </c>
      <c r="E27" s="5">
        <v>284</v>
      </c>
      <c r="F27" s="5">
        <v>312</v>
      </c>
      <c r="G27" s="5">
        <v>317</v>
      </c>
      <c r="H27" s="5">
        <v>579</v>
      </c>
      <c r="I27" s="5">
        <v>884</v>
      </c>
      <c r="J27" s="5">
        <v>419</v>
      </c>
      <c r="K27" s="5">
        <v>292</v>
      </c>
      <c r="L27" s="5">
        <v>170</v>
      </c>
      <c r="M27" s="5">
        <v>351</v>
      </c>
      <c r="N27" s="11">
        <f t="shared" si="5"/>
        <v>3801</v>
      </c>
      <c r="O27" s="5">
        <v>92025</v>
      </c>
      <c r="P27" s="5">
        <v>50145</v>
      </c>
      <c r="Q27" s="11">
        <f t="shared" si="2"/>
        <v>3450</v>
      </c>
      <c r="R27" s="6">
        <f t="shared" si="0"/>
        <v>14.534782608695652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316</v>
      </c>
      <c r="E28" s="5">
        <v>394</v>
      </c>
      <c r="F28" s="5">
        <v>479</v>
      </c>
      <c r="G28" s="5">
        <v>425</v>
      </c>
      <c r="H28" s="5">
        <v>1012</v>
      </c>
      <c r="I28" s="5">
        <v>1507</v>
      </c>
      <c r="J28" s="5">
        <v>826</v>
      </c>
      <c r="K28" s="5">
        <v>260</v>
      </c>
      <c r="L28" s="5">
        <v>113</v>
      </c>
      <c r="M28" s="5">
        <v>408</v>
      </c>
      <c r="N28" s="11">
        <f t="shared" si="5"/>
        <v>5740</v>
      </c>
      <c r="O28" s="5">
        <v>86653</v>
      </c>
      <c r="P28" s="5">
        <v>63657</v>
      </c>
      <c r="Q28" s="11">
        <f t="shared" si="2"/>
        <v>5332</v>
      </c>
      <c r="R28" s="6">
        <f t="shared" si="0"/>
        <v>11.938672168042011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83</v>
      </c>
      <c r="E29" s="5">
        <v>171</v>
      </c>
      <c r="F29" s="5">
        <v>147</v>
      </c>
      <c r="G29" s="5">
        <v>148</v>
      </c>
      <c r="H29" s="5">
        <v>233</v>
      </c>
      <c r="I29" s="5">
        <v>190</v>
      </c>
      <c r="J29" s="5">
        <v>80</v>
      </c>
      <c r="K29" s="5">
        <v>44</v>
      </c>
      <c r="L29" s="5">
        <v>34</v>
      </c>
      <c r="M29" s="5">
        <v>120</v>
      </c>
      <c r="N29" s="11">
        <f t="shared" si="5"/>
        <v>1250</v>
      </c>
      <c r="O29" s="5">
        <v>24917</v>
      </c>
      <c r="P29" s="5">
        <v>10836</v>
      </c>
      <c r="Q29" s="11">
        <f t="shared" si="2"/>
        <v>1130</v>
      </c>
      <c r="R29" s="6">
        <f t="shared" si="0"/>
        <v>9.5893805309734521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115</v>
      </c>
      <c r="E30" s="5">
        <v>143</v>
      </c>
      <c r="F30" s="5">
        <v>125</v>
      </c>
      <c r="G30" s="5">
        <v>155</v>
      </c>
      <c r="H30" s="5">
        <v>378</v>
      </c>
      <c r="I30" s="5">
        <v>542</v>
      </c>
      <c r="J30" s="5">
        <v>278</v>
      </c>
      <c r="K30" s="5">
        <v>117</v>
      </c>
      <c r="L30" s="5">
        <v>43</v>
      </c>
      <c r="M30" s="5">
        <v>149</v>
      </c>
      <c r="N30" s="11">
        <f t="shared" si="5"/>
        <v>2045</v>
      </c>
      <c r="O30" s="5">
        <v>32918</v>
      </c>
      <c r="P30" s="5">
        <v>23551</v>
      </c>
      <c r="Q30" s="11">
        <f t="shared" si="2"/>
        <v>1896</v>
      </c>
      <c r="R30" s="6">
        <f t="shared" si="0"/>
        <v>12.421413502109704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41</v>
      </c>
      <c r="E31" s="5">
        <v>79</v>
      </c>
      <c r="F31" s="5">
        <v>95</v>
      </c>
      <c r="G31" s="5">
        <v>91</v>
      </c>
      <c r="H31" s="5">
        <v>155</v>
      </c>
      <c r="I31" s="5">
        <v>410</v>
      </c>
      <c r="J31" s="5">
        <v>153</v>
      </c>
      <c r="K31" s="5">
        <v>40</v>
      </c>
      <c r="L31" s="5">
        <v>17</v>
      </c>
      <c r="M31" s="5">
        <v>40</v>
      </c>
      <c r="N31" s="11">
        <f t="shared" si="5"/>
        <v>1121</v>
      </c>
      <c r="O31" s="5">
        <v>19479</v>
      </c>
      <c r="P31" s="5">
        <v>12491</v>
      </c>
      <c r="Q31" s="11">
        <f t="shared" si="2"/>
        <v>1081</v>
      </c>
      <c r="R31" s="6">
        <f t="shared" si="0"/>
        <v>11.55504162812211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102</v>
      </c>
      <c r="E32" s="5">
        <v>74</v>
      </c>
      <c r="F32" s="5">
        <v>100</v>
      </c>
      <c r="G32" s="5">
        <v>105</v>
      </c>
      <c r="H32" s="5">
        <v>146</v>
      </c>
      <c r="I32" s="5">
        <v>183</v>
      </c>
      <c r="J32" s="5">
        <v>63</v>
      </c>
      <c r="K32" s="5">
        <v>51</v>
      </c>
      <c r="L32" s="5">
        <v>30</v>
      </c>
      <c r="M32" s="5">
        <v>48</v>
      </c>
      <c r="N32" s="11">
        <f t="shared" si="5"/>
        <v>902</v>
      </c>
      <c r="O32" s="5">
        <v>20217</v>
      </c>
      <c r="P32" s="5">
        <v>9516</v>
      </c>
      <c r="Q32" s="11">
        <f t="shared" si="2"/>
        <v>854</v>
      </c>
      <c r="R32" s="6">
        <f t="shared" si="0"/>
        <v>11.142857142857142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482</v>
      </c>
      <c r="E33" s="5">
        <v>530</v>
      </c>
      <c r="F33" s="5">
        <v>752</v>
      </c>
      <c r="G33" s="5">
        <v>636</v>
      </c>
      <c r="H33" s="5">
        <v>1116</v>
      </c>
      <c r="I33" s="5">
        <v>1317</v>
      </c>
      <c r="J33" s="5">
        <v>445</v>
      </c>
      <c r="K33" s="5">
        <v>281</v>
      </c>
      <c r="L33" s="5">
        <v>199</v>
      </c>
      <c r="M33" s="5">
        <v>416</v>
      </c>
      <c r="N33" s="11">
        <f t="shared" si="5"/>
        <v>6174</v>
      </c>
      <c r="O33" s="5">
        <v>121100</v>
      </c>
      <c r="P33" s="5">
        <v>64154</v>
      </c>
      <c r="Q33" s="11">
        <f t="shared" si="2"/>
        <v>5758</v>
      </c>
      <c r="R33" s="6">
        <f t="shared" si="0"/>
        <v>11.141715873567211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66</v>
      </c>
      <c r="E34" s="5">
        <v>45</v>
      </c>
      <c r="F34" s="5">
        <v>64</v>
      </c>
      <c r="G34" s="5">
        <v>57</v>
      </c>
      <c r="H34" s="5">
        <v>116</v>
      </c>
      <c r="I34" s="5">
        <v>182</v>
      </c>
      <c r="J34" s="5">
        <v>80</v>
      </c>
      <c r="K34" s="5">
        <v>31</v>
      </c>
      <c r="L34" s="5">
        <v>12</v>
      </c>
      <c r="M34" s="5">
        <v>74</v>
      </c>
      <c r="N34" s="11">
        <f t="shared" si="5"/>
        <v>727</v>
      </c>
      <c r="O34" s="5">
        <v>10650</v>
      </c>
      <c r="P34" s="5">
        <v>7179</v>
      </c>
      <c r="Q34" s="11">
        <f t="shared" si="2"/>
        <v>653</v>
      </c>
      <c r="R34" s="6">
        <f t="shared" si="0"/>
        <v>10.993874425727412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17</v>
      </c>
      <c r="E35" s="5">
        <v>12</v>
      </c>
      <c r="F35" s="5">
        <v>11</v>
      </c>
      <c r="G35" s="5">
        <v>15</v>
      </c>
      <c r="H35" s="5">
        <v>20</v>
      </c>
      <c r="I35" s="5">
        <v>22</v>
      </c>
      <c r="J35" s="5">
        <v>5</v>
      </c>
      <c r="K35" s="5">
        <v>3</v>
      </c>
      <c r="L35" s="5">
        <v>1</v>
      </c>
      <c r="M35" s="5">
        <v>21</v>
      </c>
      <c r="N35" s="11">
        <f t="shared" si="5"/>
        <v>127</v>
      </c>
      <c r="O35" s="5">
        <v>931</v>
      </c>
      <c r="P35" s="5">
        <v>827</v>
      </c>
      <c r="Q35" s="11">
        <f t="shared" si="2"/>
        <v>106</v>
      </c>
      <c r="R35" s="6">
        <f t="shared" si="0"/>
        <v>7.8018867924528301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42</v>
      </c>
      <c r="E36" s="5">
        <v>40</v>
      </c>
      <c r="F36" s="5">
        <v>73</v>
      </c>
      <c r="G36" s="5">
        <v>62</v>
      </c>
      <c r="H36" s="5">
        <v>133</v>
      </c>
      <c r="I36" s="5">
        <v>107</v>
      </c>
      <c r="J36" s="5">
        <v>48</v>
      </c>
      <c r="K36" s="5">
        <v>34</v>
      </c>
      <c r="L36" s="5">
        <v>10</v>
      </c>
      <c r="M36" s="5">
        <v>18</v>
      </c>
      <c r="N36" s="11">
        <f t="shared" si="5"/>
        <v>567</v>
      </c>
      <c r="O36" s="5">
        <v>6478</v>
      </c>
      <c r="P36" s="5">
        <v>5693</v>
      </c>
      <c r="Q36" s="11">
        <f t="shared" si="2"/>
        <v>549</v>
      </c>
      <c r="R36" s="6">
        <f t="shared" si="0"/>
        <v>10.369763205828779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25</v>
      </c>
      <c r="E37" s="5">
        <v>11</v>
      </c>
      <c r="F37" s="5">
        <v>22</v>
      </c>
      <c r="G37" s="5">
        <v>35</v>
      </c>
      <c r="H37" s="5">
        <v>79</v>
      </c>
      <c r="I37" s="5">
        <v>73</v>
      </c>
      <c r="J37" s="5">
        <v>50</v>
      </c>
      <c r="K37" s="5">
        <v>29</v>
      </c>
      <c r="L37" s="5">
        <v>18</v>
      </c>
      <c r="M37" s="5">
        <v>62</v>
      </c>
      <c r="N37" s="11">
        <f t="shared" si="5"/>
        <v>404</v>
      </c>
      <c r="O37" s="5">
        <v>21098</v>
      </c>
      <c r="P37" s="5">
        <v>5352</v>
      </c>
      <c r="Q37" s="11">
        <f t="shared" si="2"/>
        <v>342</v>
      </c>
      <c r="R37" s="6">
        <f t="shared" si="0"/>
        <v>15.649122807017545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329</v>
      </c>
      <c r="E38" s="5">
        <f t="shared" ref="E38:M38" si="8">E39-E26-E27-E28-E29-E30-E31-E32-E33-E34-E35-E36-E37</f>
        <v>282</v>
      </c>
      <c r="F38" s="5">
        <f t="shared" si="8"/>
        <v>481</v>
      </c>
      <c r="G38" s="5">
        <f t="shared" si="8"/>
        <v>431</v>
      </c>
      <c r="H38" s="5">
        <f t="shared" si="8"/>
        <v>861</v>
      </c>
      <c r="I38" s="5">
        <f t="shared" si="8"/>
        <v>884</v>
      </c>
      <c r="J38" s="5">
        <f t="shared" si="8"/>
        <v>477</v>
      </c>
      <c r="K38" s="5">
        <f t="shared" si="8"/>
        <v>300</v>
      </c>
      <c r="L38" s="5">
        <f t="shared" si="8"/>
        <v>111</v>
      </c>
      <c r="M38" s="5">
        <f t="shared" si="8"/>
        <v>681</v>
      </c>
      <c r="N38" s="11">
        <f t="shared" si="5"/>
        <v>4837</v>
      </c>
      <c r="O38" s="5">
        <f>O39-O26-O27-O28-O29-O30-O31-O32-O33-O34-O35-O36-O37</f>
        <v>100171</v>
      </c>
      <c r="P38" s="5">
        <f>P39-P26-P27-P28-P29-P30-P31-P32-P33-P34-P35-P36-P37</f>
        <v>51376</v>
      </c>
      <c r="Q38" s="11">
        <f t="shared" si="2"/>
        <v>4156</v>
      </c>
      <c r="R38" s="6">
        <f t="shared" si="0"/>
        <v>12.361886429258902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1843</v>
      </c>
      <c r="E39" s="5">
        <v>2109</v>
      </c>
      <c r="F39" s="5">
        <v>2700</v>
      </c>
      <c r="G39" s="5">
        <v>2509</v>
      </c>
      <c r="H39" s="5">
        <v>4943</v>
      </c>
      <c r="I39" s="5">
        <v>6451</v>
      </c>
      <c r="J39" s="5">
        <v>3005</v>
      </c>
      <c r="K39" s="5">
        <v>1531</v>
      </c>
      <c r="L39" s="5">
        <v>775</v>
      </c>
      <c r="M39" s="5">
        <v>2427</v>
      </c>
      <c r="N39" s="11">
        <f t="shared" si="5"/>
        <v>28293</v>
      </c>
      <c r="O39" s="5">
        <v>547303</v>
      </c>
      <c r="P39" s="5">
        <v>312595</v>
      </c>
      <c r="Q39" s="11">
        <f t="shared" si="2"/>
        <v>25866</v>
      </c>
      <c r="R39" s="6">
        <f t="shared" si="0"/>
        <v>12.085169720869095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806</v>
      </c>
      <c r="E40" s="5">
        <v>740</v>
      </c>
      <c r="F40" s="5">
        <v>835</v>
      </c>
      <c r="G40" s="5">
        <v>895</v>
      </c>
      <c r="H40" s="5">
        <v>1933</v>
      </c>
      <c r="I40" s="5">
        <v>2145</v>
      </c>
      <c r="J40" s="5">
        <v>717</v>
      </c>
      <c r="K40" s="5">
        <v>168</v>
      </c>
      <c r="L40" s="5">
        <v>102</v>
      </c>
      <c r="M40" s="5">
        <v>912</v>
      </c>
      <c r="N40" s="11">
        <f t="shared" si="5"/>
        <v>9253</v>
      </c>
      <c r="O40" s="5">
        <v>107791</v>
      </c>
      <c r="P40" s="5">
        <v>73073</v>
      </c>
      <c r="Q40" s="11">
        <f t="shared" si="2"/>
        <v>8341</v>
      </c>
      <c r="R40" s="6">
        <f t="shared" si="0"/>
        <v>8.7607001558566111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104</v>
      </c>
      <c r="E41" s="5">
        <v>98</v>
      </c>
      <c r="F41" s="5">
        <v>122</v>
      </c>
      <c r="G41" s="5">
        <v>102</v>
      </c>
      <c r="H41" s="5">
        <v>275</v>
      </c>
      <c r="I41" s="5">
        <v>397</v>
      </c>
      <c r="J41" s="5">
        <v>185</v>
      </c>
      <c r="K41" s="5">
        <v>45</v>
      </c>
      <c r="L41" s="5">
        <v>39</v>
      </c>
      <c r="M41" s="5">
        <v>135</v>
      </c>
      <c r="N41" s="11">
        <f t="shared" si="5"/>
        <v>1502</v>
      </c>
      <c r="O41" s="5">
        <v>21743</v>
      </c>
      <c r="P41" s="5">
        <v>15648</v>
      </c>
      <c r="Q41" s="11">
        <f t="shared" si="2"/>
        <v>1367</v>
      </c>
      <c r="R41" s="6">
        <f t="shared" si="0"/>
        <v>11.446964155084126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15</v>
      </c>
      <c r="E42" s="5">
        <f t="shared" ref="E42:M42" si="9">E43-E40-E41</f>
        <v>5</v>
      </c>
      <c r="F42" s="5">
        <f t="shared" si="9"/>
        <v>6</v>
      </c>
      <c r="G42" s="5">
        <f t="shared" si="9"/>
        <v>27</v>
      </c>
      <c r="H42" s="5">
        <f t="shared" si="9"/>
        <v>25</v>
      </c>
      <c r="I42" s="5">
        <f t="shared" si="9"/>
        <v>27</v>
      </c>
      <c r="J42" s="5">
        <f t="shared" si="9"/>
        <v>19</v>
      </c>
      <c r="K42" s="5">
        <f t="shared" si="9"/>
        <v>9</v>
      </c>
      <c r="L42" s="5">
        <f t="shared" si="9"/>
        <v>3</v>
      </c>
      <c r="M42" s="5">
        <f t="shared" si="9"/>
        <v>17</v>
      </c>
      <c r="N42" s="11">
        <f t="shared" si="5"/>
        <v>153</v>
      </c>
      <c r="O42" s="5">
        <f>O43-O40-O41</f>
        <v>9707</v>
      </c>
      <c r="P42" s="5">
        <f>P43-P40-P41</f>
        <v>1580</v>
      </c>
      <c r="Q42" s="11">
        <f t="shared" si="2"/>
        <v>136</v>
      </c>
      <c r="R42" s="6">
        <f t="shared" si="0"/>
        <v>11.617647058823529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925</v>
      </c>
      <c r="E43" s="5">
        <v>843</v>
      </c>
      <c r="F43" s="5">
        <v>963</v>
      </c>
      <c r="G43" s="5">
        <v>1024</v>
      </c>
      <c r="H43" s="5">
        <v>2233</v>
      </c>
      <c r="I43" s="5">
        <v>2569</v>
      </c>
      <c r="J43" s="5">
        <v>921</v>
      </c>
      <c r="K43" s="5">
        <v>222</v>
      </c>
      <c r="L43" s="5">
        <v>144</v>
      </c>
      <c r="M43" s="5">
        <v>1064</v>
      </c>
      <c r="N43" s="11">
        <f t="shared" si="5"/>
        <v>10908</v>
      </c>
      <c r="O43" s="5">
        <v>139241</v>
      </c>
      <c r="P43" s="5">
        <v>90301</v>
      </c>
      <c r="Q43" s="11">
        <f t="shared" si="2"/>
        <v>9844</v>
      </c>
      <c r="R43" s="6">
        <f t="shared" si="0"/>
        <v>9.1732019504266553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15</v>
      </c>
      <c r="E44" s="8">
        <v>13</v>
      </c>
      <c r="F44" s="8">
        <v>9</v>
      </c>
      <c r="G44" s="8">
        <v>25</v>
      </c>
      <c r="H44" s="8">
        <v>42</v>
      </c>
      <c r="I44" s="8">
        <v>71</v>
      </c>
      <c r="J44" s="8">
        <v>32</v>
      </c>
      <c r="K44" s="8">
        <v>32</v>
      </c>
      <c r="L44" s="8">
        <v>32</v>
      </c>
      <c r="M44" s="8">
        <v>62</v>
      </c>
      <c r="N44" s="11">
        <f t="shared" si="5"/>
        <v>333</v>
      </c>
      <c r="O44" s="8">
        <v>34221</v>
      </c>
      <c r="P44" s="8">
        <v>5878</v>
      </c>
      <c r="Q44" s="11">
        <f t="shared" si="2"/>
        <v>271</v>
      </c>
      <c r="R44" s="6">
        <f t="shared" si="0"/>
        <v>21.690036900369005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7</v>
      </c>
      <c r="E45" s="8">
        <f t="shared" ref="E45:M45" si="10">E46-E44</f>
        <v>14</v>
      </c>
      <c r="F45" s="8">
        <f t="shared" si="10"/>
        <v>18</v>
      </c>
      <c r="G45" s="8">
        <f t="shared" si="10"/>
        <v>32</v>
      </c>
      <c r="H45" s="8">
        <f t="shared" si="10"/>
        <v>51</v>
      </c>
      <c r="I45" s="8">
        <f t="shared" si="10"/>
        <v>51</v>
      </c>
      <c r="J45" s="8">
        <f t="shared" si="10"/>
        <v>49</v>
      </c>
      <c r="K45" s="8">
        <f t="shared" si="10"/>
        <v>34</v>
      </c>
      <c r="L45" s="8">
        <f t="shared" si="10"/>
        <v>39</v>
      </c>
      <c r="M45" s="8">
        <f t="shared" si="10"/>
        <v>89</v>
      </c>
      <c r="N45" s="11">
        <f t="shared" si="5"/>
        <v>384</v>
      </c>
      <c r="O45" s="8">
        <f>O46-O44</f>
        <v>52637</v>
      </c>
      <c r="P45" s="8">
        <f>P46-P44</f>
        <v>7079</v>
      </c>
      <c r="Q45" s="11">
        <f t="shared" si="2"/>
        <v>295</v>
      </c>
      <c r="R45" s="6">
        <f t="shared" si="0"/>
        <v>23.996610169491525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22</v>
      </c>
      <c r="E46" s="8">
        <v>27</v>
      </c>
      <c r="F46" s="8">
        <v>27</v>
      </c>
      <c r="G46" s="8">
        <v>57</v>
      </c>
      <c r="H46" s="8">
        <v>93</v>
      </c>
      <c r="I46" s="8">
        <v>122</v>
      </c>
      <c r="J46" s="8">
        <v>81</v>
      </c>
      <c r="K46" s="8">
        <v>66</v>
      </c>
      <c r="L46" s="8">
        <v>71</v>
      </c>
      <c r="M46" s="8">
        <v>151</v>
      </c>
      <c r="N46" s="11">
        <f t="shared" si="5"/>
        <v>717</v>
      </c>
      <c r="O46" s="8">
        <v>86858</v>
      </c>
      <c r="P46" s="8">
        <v>12957</v>
      </c>
      <c r="Q46" s="11">
        <f t="shared" si="2"/>
        <v>566</v>
      </c>
      <c r="R46" s="6">
        <f t="shared" si="0"/>
        <v>22.892226148409893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1</v>
      </c>
      <c r="E47" s="5">
        <v>2</v>
      </c>
      <c r="F47" s="5">
        <v>13</v>
      </c>
      <c r="G47" s="5">
        <v>12</v>
      </c>
      <c r="H47" s="5">
        <v>31</v>
      </c>
      <c r="I47" s="5">
        <v>12</v>
      </c>
      <c r="J47" s="5">
        <v>7</v>
      </c>
      <c r="K47" s="5">
        <v>6</v>
      </c>
      <c r="L47" s="5">
        <v>0</v>
      </c>
      <c r="M47" s="5">
        <v>16</v>
      </c>
      <c r="N47" s="11">
        <f t="shared" si="5"/>
        <v>100</v>
      </c>
      <c r="O47" s="5">
        <v>2594</v>
      </c>
      <c r="P47" s="5">
        <v>853</v>
      </c>
      <c r="Q47" s="11">
        <f t="shared" si="2"/>
        <v>84</v>
      </c>
      <c r="R47" s="6">
        <f t="shared" si="0"/>
        <v>10.154761904761905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23363</v>
      </c>
      <c r="E48" s="5">
        <f t="shared" ref="E48:M48" si="11">E47+E46+E43+E39+E25+E18</f>
        <v>69690</v>
      </c>
      <c r="F48" s="5">
        <f t="shared" si="11"/>
        <v>152448</v>
      </c>
      <c r="G48" s="5">
        <f t="shared" si="11"/>
        <v>97266</v>
      </c>
      <c r="H48" s="5">
        <f t="shared" si="11"/>
        <v>115892</v>
      </c>
      <c r="I48" s="5">
        <f t="shared" si="11"/>
        <v>66551</v>
      </c>
      <c r="J48" s="5">
        <f t="shared" si="11"/>
        <v>17115</v>
      </c>
      <c r="K48" s="5">
        <f t="shared" si="11"/>
        <v>9494</v>
      </c>
      <c r="L48" s="5">
        <f t="shared" si="11"/>
        <v>6527</v>
      </c>
      <c r="M48" s="5">
        <f t="shared" si="11"/>
        <v>56790</v>
      </c>
      <c r="N48" s="11">
        <f t="shared" si="5"/>
        <v>615136</v>
      </c>
      <c r="O48" s="5">
        <f>O47+O46+O43+O39+O25+O18</f>
        <v>34033179</v>
      </c>
      <c r="P48" s="5">
        <f>P47+P46+P43+P39+P25+P18</f>
        <v>3674431</v>
      </c>
      <c r="Q48" s="11">
        <f t="shared" si="2"/>
        <v>558346</v>
      </c>
      <c r="R48" s="6">
        <f t="shared" si="0"/>
        <v>6.5809211492515391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3.7980219008479428</v>
      </c>
      <c r="E49" s="6">
        <f t="shared" ref="E49" si="13">E48/$N$48*100</f>
        <v>11.329201997607033</v>
      </c>
      <c r="F49" s="6">
        <f t="shared" ref="F49" si="14">F48/$N$48*100</f>
        <v>24.782812256151484</v>
      </c>
      <c r="G49" s="6">
        <f t="shared" ref="G49" si="15">G48/$N$48*100</f>
        <v>15.812113093689851</v>
      </c>
      <c r="H49" s="6">
        <f t="shared" ref="H49" si="16">H48/$N$48*100</f>
        <v>18.840061384799458</v>
      </c>
      <c r="I49" s="6">
        <f t="shared" ref="I49" si="17">I48/$N$48*100</f>
        <v>10.818908338968944</v>
      </c>
      <c r="J49" s="6">
        <f t="shared" ref="J49" si="18">J48/$N$48*100</f>
        <v>2.7823115538677627</v>
      </c>
      <c r="K49" s="6">
        <f t="shared" ref="K49" si="19">K48/$N$48*100</f>
        <v>1.543398533007335</v>
      </c>
      <c r="L49" s="6">
        <f t="shared" ref="L49" si="20">L48/$N$48*100</f>
        <v>1.061066170732976</v>
      </c>
      <c r="M49" s="6">
        <f t="shared" ref="M49" si="21">M48/$N$48*100</f>
        <v>9.2321047703272132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2023-11-23T09:34:46Z</dcterms:modified>
</cp:coreProperties>
</file>