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2年4月來臺旅客人次及成長率－按國籍分
Table 1-3 Visitor Arrivals by Nationality,
 April, 2023</t>
  </si>
  <si>
    <t>112年4月
Apr.., 2023</t>
  </si>
  <si>
    <t>111年4月
Apr..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51856.0</v>
      </c>
      <c r="E3" s="4" t="n">
        <v>1742.0</v>
      </c>
      <c r="F3" s="5" t="n">
        <f>IF(E3=0,"-",(D3-E3)/E3*100)</f>
        <v>2876.8082663605055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59188.0</v>
      </c>
      <c r="E4" s="4" t="n">
        <v>423.0</v>
      </c>
      <c r="F4" s="5" t="n">
        <f ref="F4:F46" si="0" t="shared">IF(E4=0,"-",(D4-E4)/E4*100)</f>
        <v>13892.43498817967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2994.0</v>
      </c>
      <c r="E5" s="4" t="n">
        <v>363.0</v>
      </c>
      <c r="F5" s="5" t="n">
        <f si="0" t="shared"/>
        <v>724.793388429752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1074.0</v>
      </c>
      <c r="E6" s="4" t="n">
        <v>61.0</v>
      </c>
      <c r="F6" s="5" t="n">
        <f si="0" t="shared"/>
        <v>1660.6557377049182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46331.0</v>
      </c>
      <c r="E7" s="4" t="n">
        <v>731.0</v>
      </c>
      <c r="F7" s="5" t="n">
        <f si="0" t="shared"/>
        <v>6238.0300957592335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34505.0</v>
      </c>
      <c r="E8" s="4" t="n">
        <v>467.0</v>
      </c>
      <c r="F8" s="5" t="n">
        <f si="0" t="shared"/>
        <v>7288.650963597431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17160.0</v>
      </c>
      <c r="E9" s="4" t="n">
        <v>6120.0</v>
      </c>
      <c r="F9" s="5" t="n">
        <f si="0" t="shared"/>
        <v>180.3921568627451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31845.0</v>
      </c>
      <c r="E10" s="4" t="n">
        <v>3735.0</v>
      </c>
      <c r="F10" s="5" t="n">
        <f si="0" t="shared"/>
        <v>752.6104417670683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46360.0</v>
      </c>
      <c r="E11" s="4" t="n">
        <v>2762.0</v>
      </c>
      <c r="F11" s="5" t="n">
        <f si="0" t="shared"/>
        <v>1578.493845039826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36748.0</v>
      </c>
      <c r="E12" s="4" t="n">
        <v>7558.0</v>
      </c>
      <c r="F12" s="5" t="n">
        <f si="0" t="shared"/>
        <v>386.2132839375496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2030.0</v>
      </c>
      <c r="E13" s="4" t="n">
        <f>E14-E7-E8-E9-E10-E11-E12</f>
        <v>102.0</v>
      </c>
      <c r="F13" s="5" t="n">
        <f si="0" t="shared"/>
        <v>1890.1960784313726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214979.0</v>
      </c>
      <c r="E14" s="4" t="n">
        <v>21475.0</v>
      </c>
      <c r="F14" s="5" t="n">
        <f si="0" t="shared"/>
        <v>901.0663562281723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425.0</v>
      </c>
      <c r="E15" s="4" t="n">
        <f>E16-E3-E4-E5-E6-E14</f>
        <v>71.0</v>
      </c>
      <c r="F15" s="5" t="n">
        <f si="0" t="shared"/>
        <v>498.5915492957746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330516.0</v>
      </c>
      <c r="E16" s="4" t="n">
        <v>24135.0</v>
      </c>
      <c r="F16" s="5" t="n">
        <f si="0" t="shared"/>
        <v>1269.446861404599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10549.0</v>
      </c>
      <c r="E17" s="4" t="n">
        <v>166.0</v>
      </c>
      <c r="F17" s="5" t="n">
        <f si="0" t="shared"/>
        <v>6254.819277108434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43171.0</v>
      </c>
      <c r="E18" s="4" t="n">
        <v>1043.0</v>
      </c>
      <c r="F18" s="5" t="n">
        <f si="0" t="shared"/>
        <v>4039.117929050815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294.0</v>
      </c>
      <c r="E19" s="4" t="n">
        <v>19.0</v>
      </c>
      <c r="F19" s="5" t="n">
        <f si="0" t="shared"/>
        <v>1447.3684210526314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225.0</v>
      </c>
      <c r="E20" s="4" t="n">
        <v>24.0</v>
      </c>
      <c r="F20" s="5" t="n">
        <f si="0" t="shared"/>
        <v>837.5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61.0</v>
      </c>
      <c r="E21" s="4" t="n">
        <v>5.0</v>
      </c>
      <c r="F21" s="5" t="n">
        <f si="0" t="shared"/>
        <v>1120.0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783.0</v>
      </c>
      <c r="E22" s="4" t="n">
        <f>E23-E17-E18-E19-E20-E21</f>
        <v>87.0</v>
      </c>
      <c r="F22" s="5" t="n">
        <f>IF(E22=0,"-",(D22-E22)/E22*100)</f>
        <v>800.0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55083.0</v>
      </c>
      <c r="E23" s="4" t="n">
        <v>1344.0</v>
      </c>
      <c r="F23" s="5" t="n">
        <f si="0" t="shared"/>
        <v>3998.4375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652.0</v>
      </c>
      <c r="E24" s="4" t="n">
        <v>85.0</v>
      </c>
      <c r="F24" s="5" t="n">
        <f si="0" t="shared"/>
        <v>667.0588235294118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4498.0</v>
      </c>
      <c r="E25" s="4" t="n">
        <v>146.0</v>
      </c>
      <c r="F25" s="5" t="n">
        <f si="0" t="shared"/>
        <v>2980.821917808219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9744.0</v>
      </c>
      <c r="E26" s="4" t="n">
        <v>220.0</v>
      </c>
      <c r="F26" s="5" t="n">
        <f si="0" t="shared"/>
        <v>4329.090909090909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1357.0</v>
      </c>
      <c r="E27" s="4" t="n">
        <v>70.0</v>
      </c>
      <c r="F27" s="5" t="n">
        <f si="0" t="shared"/>
        <v>1838.5714285714287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2142.0</v>
      </c>
      <c r="E28" s="4" t="n">
        <v>278.0</v>
      </c>
      <c r="F28" s="5" t="n">
        <f si="0" t="shared"/>
        <v>670.5035971223022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921.0</v>
      </c>
      <c r="E29" s="4" t="n">
        <v>17.0</v>
      </c>
      <c r="F29" s="5" t="n">
        <f si="0" t="shared"/>
        <v>5317.64705882353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881.0</v>
      </c>
      <c r="E30" s="4" t="n">
        <v>36.0</v>
      </c>
      <c r="F30" s="5" t="n">
        <f si="0" t="shared"/>
        <v>2347.222222222222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9038.0</v>
      </c>
      <c r="E31" s="4" t="n">
        <v>571.0</v>
      </c>
      <c r="F31" s="5" t="n">
        <f si="0" t="shared"/>
        <v>1482.8371278458844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832.0</v>
      </c>
      <c r="E32" s="4" t="n">
        <v>13.0</v>
      </c>
      <c r="F32" s="5" t="n">
        <f si="0" t="shared"/>
        <v>6300.0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130.0</v>
      </c>
      <c r="E33" s="4" t="n">
        <v>6.0</v>
      </c>
      <c r="F33" s="5" t="n">
        <f si="0" t="shared"/>
        <v>2066.666666666667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594.0</v>
      </c>
      <c r="E34" s="4" t="n">
        <v>47.0</v>
      </c>
      <c r="F34" s="5" t="n">
        <f si="0" t="shared"/>
        <v>1163.8297872340424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5631.0</v>
      </c>
      <c r="E35" s="4" t="n">
        <f>E36-E24-E25-E26-E27-E28-E29-E30-E31-E32-E33-E34</f>
        <v>782.0</v>
      </c>
      <c r="F35" s="5" t="n">
        <f si="0" t="shared"/>
        <v>620.076726342711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36420.0</v>
      </c>
      <c r="E36" s="4" t="n">
        <v>2271.0</v>
      </c>
      <c r="F36" s="5" t="n">
        <f si="0" t="shared"/>
        <v>1503.6988110964335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9217.0</v>
      </c>
      <c r="E37" s="4" t="n">
        <v>114.0</v>
      </c>
      <c r="F37" s="5" t="n">
        <f si="0" t="shared"/>
        <v>7985.087719298245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1649.0</v>
      </c>
      <c r="E38" s="4" t="n">
        <v>31.0</v>
      </c>
      <c r="F38" s="5" t="n">
        <f si="0" t="shared"/>
        <v>5219.354838709678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121.0</v>
      </c>
      <c r="E39" s="4" t="n">
        <f>E40-E37-E38</f>
        <v>20.0</v>
      </c>
      <c r="F39" s="5" t="n">
        <f si="0" t="shared"/>
        <v>505.0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10987.0</v>
      </c>
      <c r="E40" s="4" t="n">
        <v>165.0</v>
      </c>
      <c r="F40" s="5" t="n">
        <f si="0" t="shared"/>
        <v>6558.787878787879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407.0</v>
      </c>
      <c r="E41" s="4" t="n">
        <v>78.0</v>
      </c>
      <c r="F41" s="5" t="n">
        <f si="0" t="shared"/>
        <v>421.7948717948718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308.0</v>
      </c>
      <c r="E42" s="4" t="n">
        <f>E43-E41</f>
        <v>92.0</v>
      </c>
      <c r="F42" s="5" t="n">
        <f si="0" t="shared"/>
        <v>234.7826086956522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715.0</v>
      </c>
      <c r="E43" s="4" t="n">
        <v>170.0</v>
      </c>
      <c r="F43" s="5" t="n">
        <f si="0" t="shared"/>
        <v>320.5882352941177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69.0</v>
      </c>
      <c r="E44" s="4" t="n">
        <v>0.0</v>
      </c>
      <c r="F44" s="5" t="str">
        <f si="0" t="shared"/>
        <v>-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119421.0</v>
      </c>
      <c r="E45" s="4" t="n">
        <v>1675.0</v>
      </c>
      <c r="F45" s="5" t="n">
        <f si="0" t="shared"/>
        <v>7029.611940298507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553211.0</v>
      </c>
      <c r="E46" s="8" t="n">
        <f>E44+E43+E40+E36+E23+E16+E45</f>
        <v>29760.0</v>
      </c>
      <c r="F46" s="5" t="n">
        <f si="0" t="shared"/>
        <v>1758.907930107527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