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3月來臺旅客人次及成長率－按國籍分
Table 1-3 Visitor Arrivals by Nationality,
 January-March, 2023</t>
  </si>
  <si>
    <t>112年1至3月
Jan.-March., 2023</t>
  </si>
  <si>
    <t>111年1至3月
Jan.-March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35777.0</v>
      </c>
      <c r="E3" s="4" t="n">
        <v>3245.0</v>
      </c>
      <c r="F3" s="5" t="n">
        <f>IF(E3=0,"-",(D3-E3)/E3*100)</f>
        <v>4084.191063174114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47693.0</v>
      </c>
      <c r="E4" s="4" t="n">
        <v>1041.0</v>
      </c>
      <c r="F4" s="5" t="n">
        <f ref="F4:F46" si="0" t="shared">IF(E4=0,"-",(D4-E4)/E4*100)</f>
        <v>14087.60806916426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7712.0</v>
      </c>
      <c r="E5" s="4" t="n">
        <v>817.0</v>
      </c>
      <c r="F5" s="5" t="n">
        <f si="0" t="shared"/>
        <v>843.941248470012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207.0</v>
      </c>
      <c r="E6" s="4" t="n">
        <v>189.0</v>
      </c>
      <c r="F6" s="5" t="n">
        <f si="0" t="shared"/>
        <v>1596.8253968253969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02475.0</v>
      </c>
      <c r="E7" s="4" t="n">
        <v>2170.0</v>
      </c>
      <c r="F7" s="5" t="n">
        <f si="0" t="shared"/>
        <v>4622.35023041474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79760.0</v>
      </c>
      <c r="E8" s="4" t="n">
        <v>669.0</v>
      </c>
      <c r="F8" s="5" t="n">
        <f si="0" t="shared"/>
        <v>11822.272047832585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43559.0</v>
      </c>
      <c r="E9" s="4" t="n">
        <v>4832.0</v>
      </c>
      <c r="F9" s="5" t="n">
        <f si="0" t="shared"/>
        <v>801.469370860927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0919.0</v>
      </c>
      <c r="E10" s="4" t="n">
        <v>1979.0</v>
      </c>
      <c r="F10" s="5" t="n">
        <f si="0" t="shared"/>
        <v>2978.271854471955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82955.0</v>
      </c>
      <c r="E11" s="4" t="n">
        <v>4306.0</v>
      </c>
      <c r="F11" s="5" t="n">
        <f si="0" t="shared"/>
        <v>1826.4979098931722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94630.0</v>
      </c>
      <c r="E12" s="4" t="n">
        <v>3577.0</v>
      </c>
      <c r="F12" s="5" t="n">
        <f si="0" t="shared"/>
        <v>2545.51299972043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835.0</v>
      </c>
      <c r="E13" s="4" t="n">
        <f>E14-E7-E8-E9-E10-E11-E12</f>
        <v>204.0</v>
      </c>
      <c r="F13" s="5" t="n">
        <f si="0" t="shared"/>
        <v>1779.901960784313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468133.0</v>
      </c>
      <c r="E14" s="4" t="n">
        <v>17737.0</v>
      </c>
      <c r="F14" s="5" t="n">
        <f si="0" t="shared"/>
        <v>2539.302024017590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621.0</v>
      </c>
      <c r="E15" s="4" t="n">
        <f>E16-E3-E4-E5-E6-E14</f>
        <v>183.0</v>
      </c>
      <c r="F15" s="5" t="n">
        <f si="0" t="shared"/>
        <v>785.79234972677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64143.0</v>
      </c>
      <c r="E16" s="4" t="n">
        <v>23212.0</v>
      </c>
      <c r="F16" s="5" t="n">
        <f si="0" t="shared"/>
        <v>3192.01706014130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1848.0</v>
      </c>
      <c r="E17" s="4" t="n">
        <v>413.0</v>
      </c>
      <c r="F17" s="5" t="n">
        <f si="0" t="shared"/>
        <v>5190.07263922518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93723.0</v>
      </c>
      <c r="E18" s="4" t="n">
        <v>2582.0</v>
      </c>
      <c r="F18" s="5" t="n">
        <f si="0" t="shared"/>
        <v>3529.860573199070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568.0</v>
      </c>
      <c r="E19" s="4" t="n">
        <v>76.0</v>
      </c>
      <c r="F19" s="5" t="n">
        <f si="0" t="shared"/>
        <v>647.368421052631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85.0</v>
      </c>
      <c r="E20" s="4" t="n">
        <v>97.0</v>
      </c>
      <c r="F20" s="5" t="n">
        <f si="0" t="shared"/>
        <v>606.185567010309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16.0</v>
      </c>
      <c r="E21" s="4" t="n">
        <v>16.0</v>
      </c>
      <c r="F21" s="5" t="n">
        <f si="0" t="shared"/>
        <v>125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616.0</v>
      </c>
      <c r="E22" s="4" t="n">
        <f>E23-E17-E18-E19-E20-E21</f>
        <v>434.0</v>
      </c>
      <c r="F22" s="5" t="n">
        <f>IF(E22=0,"-",(D22-E22)/E22*100)</f>
        <v>502.764976958525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19656.0</v>
      </c>
      <c r="E23" s="4" t="n">
        <v>3618.0</v>
      </c>
      <c r="F23" s="5" t="n">
        <f si="0" t="shared"/>
        <v>3207.2415699281373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419.0</v>
      </c>
      <c r="E24" s="4" t="n">
        <v>198.0</v>
      </c>
      <c r="F24" s="5" t="n">
        <f si="0" t="shared"/>
        <v>616.666666666666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0242.0</v>
      </c>
      <c r="E25" s="4" t="n">
        <v>456.0</v>
      </c>
      <c r="F25" s="5" t="n">
        <f si="0" t="shared"/>
        <v>2146.05263157894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2892.0</v>
      </c>
      <c r="E26" s="4" t="n">
        <v>564.0</v>
      </c>
      <c r="F26" s="5" t="n">
        <f si="0" t="shared"/>
        <v>2185.8156028368794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3760.0</v>
      </c>
      <c r="E27" s="4" t="n">
        <v>173.0</v>
      </c>
      <c r="F27" s="5" t="n">
        <f si="0" t="shared"/>
        <v>2073.410404624277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4983.0</v>
      </c>
      <c r="E28" s="4" t="n">
        <v>586.0</v>
      </c>
      <c r="F28" s="5" t="n">
        <f si="0" t="shared"/>
        <v>750.3412969283277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821.0</v>
      </c>
      <c r="E29" s="4" t="n">
        <v>81.0</v>
      </c>
      <c r="F29" s="5" t="n">
        <f si="0" t="shared"/>
        <v>2148.148148148148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342.0</v>
      </c>
      <c r="E30" s="4" t="n">
        <v>160.0</v>
      </c>
      <c r="F30" s="5" t="n">
        <f si="0" t="shared"/>
        <v>1363.7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5984.0</v>
      </c>
      <c r="E31" s="4" t="n">
        <v>1070.0</v>
      </c>
      <c r="F31" s="5" t="n">
        <f si="0" t="shared"/>
        <v>1393.831775700934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874.0</v>
      </c>
      <c r="E32" s="4" t="n">
        <v>72.0</v>
      </c>
      <c r="F32" s="5" t="n">
        <f si="0" t="shared"/>
        <v>2502.777777777778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80.0</v>
      </c>
      <c r="E33" s="4" t="n">
        <v>22.0</v>
      </c>
      <c r="F33" s="5" t="n">
        <f si="0" t="shared"/>
        <v>1627.272727272727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508.0</v>
      </c>
      <c r="E34" s="4" t="n">
        <v>98.0</v>
      </c>
      <c r="F34" s="5" t="n">
        <f si="0" t="shared"/>
        <v>1438.775510204081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3408.0</v>
      </c>
      <c r="E35" s="4" t="n">
        <f>E36-E24-E25-E26-E27-E28-E29-E30-E31-E32-E33-E34</f>
        <v>1547.0</v>
      </c>
      <c r="F35" s="5" t="n">
        <f si="0" t="shared"/>
        <v>766.709760827407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70613.0</v>
      </c>
      <c r="E36" s="4" t="n">
        <v>5027.0</v>
      </c>
      <c r="F36" s="5" t="n">
        <f si="0" t="shared"/>
        <v>1304.674756315894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7246.0</v>
      </c>
      <c r="E37" s="4" t="n">
        <v>229.0</v>
      </c>
      <c r="F37" s="5" t="n">
        <f si="0" t="shared"/>
        <v>7431.004366812228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3257.0</v>
      </c>
      <c r="E38" s="4" t="n">
        <v>47.0</v>
      </c>
      <c r="F38" s="5" t="n">
        <f si="0" t="shared"/>
        <v>6829.78723404255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66.0</v>
      </c>
      <c r="E39" s="4" t="n">
        <f>E40-E37-E38</f>
        <v>79.0</v>
      </c>
      <c r="F39" s="5" t="n">
        <f si="0" t="shared"/>
        <v>363.291139240506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0869.0</v>
      </c>
      <c r="E40" s="4" t="n">
        <v>355.0</v>
      </c>
      <c r="F40" s="5" t="n">
        <f si="0" t="shared"/>
        <v>5778.59154929577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998.0</v>
      </c>
      <c r="E41" s="4" t="n">
        <v>161.0</v>
      </c>
      <c r="F41" s="5" t="n">
        <f si="0" t="shared"/>
        <v>519.875776397515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939.0</v>
      </c>
      <c r="E42" s="4" t="n">
        <f>E43-E41</f>
        <v>183.0</v>
      </c>
      <c r="F42" s="5" t="n">
        <f si="0" t="shared"/>
        <v>413.1147540983606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937.0</v>
      </c>
      <c r="E43" s="4" t="n">
        <v>344.0</v>
      </c>
      <c r="F43" s="5" t="n">
        <f si="0" t="shared"/>
        <v>463.081395348837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66.0</v>
      </c>
      <c r="E44" s="4" t="n">
        <v>12.0</v>
      </c>
      <c r="F44" s="5" t="n">
        <f si="0" t="shared"/>
        <v>1283.333333333333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32244.0</v>
      </c>
      <c r="E45" s="4" t="n">
        <v>6663.0</v>
      </c>
      <c r="F45" s="5" t="n">
        <f si="0" t="shared"/>
        <v>1884.75161338736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109628.0</v>
      </c>
      <c r="E46" s="8" t="n">
        <f>E44+E43+E40+E36+E23+E16+E45</f>
        <v>39231.0</v>
      </c>
      <c r="F46" s="5" t="n">
        <f si="0" t="shared"/>
        <v>2728.44689148887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