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<sst xmlns="http://schemas.openxmlformats.org/spreadsheetml/2006/main" count="98" uniqueCount="56">
  <si>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</si>
  <si>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</si>
  <si>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</si>
  <si>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</si>
  <si>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</si>
  <si>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</si>
  <si>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</si>
  <si>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</si>
  <si>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</si>
  <si>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</si>
  <si>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</si>
  <si>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</si>
  <si>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</si>
  <si>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</si>
  <si>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</si>
  <si>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</si>
  <si>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</si>
  <si>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</si>
  <si>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</si>
  <si>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</si>
  <si>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</si>
  <si>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</si>
  <si>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</si>
  <si>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</si>
  <si>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</si>
  <si>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</si>
  <si>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</si>
  <si>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</si>
  <si>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</si>
  <si>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</si>
  <si>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</si>
  <si>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</si>
  <si>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</si>
  <si>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</si>
  <si>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</si>
  <si>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</si>
  <si>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</si>
  <si>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</si>
  <si>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</si>
  <si>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</si>
  <si>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</si>
  <si>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</si>
  <si>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</si>
  <si>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</si>
  <si>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</si>
  <si>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</si>
  <si>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</si>
  <si>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</si>
  <si>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</si>
  <si>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</si>
  <si>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</si>
  <si>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</si>
  <si>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</si>
  <si>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111年1至6月來臺旅客人次及成長率－按國籍分
Table 1-3 Visitor Arrivals by Nationality,
 January-June, 2022</t>
  </si>
  <si>
    <t>111年1至6月
Jan.-June., 2022</t>
  </si>
  <si>
    <t>110年1至6月
Jan.-June.,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</si>
</sst>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8106.0</v>
      </c>
      <c r="E3" s="4" t="n">
        <v>5142.0</v>
      </c>
      <c r="F3" s="5" t="n">
        <f>IF(E3=0,"-",(D3-E3)/E3*100)</f>
        <v>57.642940490081685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2509.0</v>
      </c>
      <c r="E4" s="4" t="n">
        <v>1610.0</v>
      </c>
      <c r="F4" s="5" t="n">
        <f ref="F4:F46" si="0" t="shared">IF(E4=0,"-",(D4-E4)/E4*100)</f>
        <v>55.83850931677019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2000.0</v>
      </c>
      <c r="E5" s="4" t="n">
        <v>923.0</v>
      </c>
      <c r="F5" s="5" t="n">
        <f si="0" t="shared"/>
        <v>116.68472372697724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436.0</v>
      </c>
      <c r="E6" s="4" t="n">
        <v>328.0</v>
      </c>
      <c r="F6" s="5" t="n">
        <f si="0" t="shared"/>
        <v>32.926829268292686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4477.0</v>
      </c>
      <c r="E7" s="4" t="n">
        <v>2610.0</v>
      </c>
      <c r="F7" s="5" t="n">
        <f si="0" t="shared"/>
        <v>71.53256704980842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1921.0</v>
      </c>
      <c r="E8" s="4" t="n">
        <v>1100.0</v>
      </c>
      <c r="F8" s="5" t="n">
        <f si="0" t="shared"/>
        <v>74.63636363636364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21584.0</v>
      </c>
      <c r="E9" s="4" t="n">
        <v>5677.0</v>
      </c>
      <c r="F9" s="5" t="n">
        <f si="0" t="shared"/>
        <v>280.2008102871235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14767.0</v>
      </c>
      <c r="E10" s="4" t="n">
        <v>6411.0</v>
      </c>
      <c r="F10" s="5" t="n">
        <f si="0" t="shared"/>
        <v>130.3384807362346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12343.0</v>
      </c>
      <c r="E11" s="4" t="n">
        <v>6049.0</v>
      </c>
      <c r="F11" s="5" t="n">
        <f si="0" t="shared"/>
        <v>104.05025624070095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33165.0</v>
      </c>
      <c r="E12" s="4" t="n">
        <v>21800.0</v>
      </c>
      <c r="F12" s="5" t="n">
        <f si="0" t="shared"/>
        <v>52.133027522935784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448.0</v>
      </c>
      <c r="E13" s="4" t="n">
        <f>E14-E7-E8-E9-E10-E11-E12</f>
        <v>551.0</v>
      </c>
      <c r="F13" s="5" t="n">
        <f si="0" t="shared"/>
        <v>-18.69328493647913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88705.0</v>
      </c>
      <c r="E14" s="4" t="n">
        <v>44198.0</v>
      </c>
      <c r="F14" s="5" t="n">
        <f si="0" t="shared"/>
        <v>100.69912665731482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396.0</v>
      </c>
      <c r="E15" s="4" t="n">
        <f>E16-E3-E4-E5-E6-E14</f>
        <v>273.0</v>
      </c>
      <c r="F15" s="5" t="n">
        <f si="0" t="shared"/>
        <v>45.05494505494506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102152.0</v>
      </c>
      <c r="E16" s="4" t="n">
        <v>52474.0</v>
      </c>
      <c r="F16" s="5" t="n">
        <f si="0" t="shared"/>
        <v>94.6716469108511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1020.0</v>
      </c>
      <c r="E17" s="4" t="n">
        <v>510.0</v>
      </c>
      <c r="F17" s="5" t="n">
        <f si="0" t="shared"/>
        <v>100.0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7767.0</v>
      </c>
      <c r="E18" s="4" t="n">
        <v>4266.0</v>
      </c>
      <c r="F18" s="5" t="n">
        <f si="0" t="shared"/>
        <v>82.0675105485232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152.0</v>
      </c>
      <c r="E19" s="4" t="n">
        <v>87.0</v>
      </c>
      <c r="F19" s="5" t="n">
        <f si="0" t="shared"/>
        <v>74.71264367816092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171.0</v>
      </c>
      <c r="E20" s="4" t="n">
        <v>83.0</v>
      </c>
      <c r="F20" s="5" t="n">
        <f si="0" t="shared"/>
        <v>106.02409638554218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29.0</v>
      </c>
      <c r="E21" s="4" t="n">
        <v>14.0</v>
      </c>
      <c r="F21" s="5" t="n">
        <f si="0" t="shared"/>
        <v>107.14285714285714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674.0</v>
      </c>
      <c r="E22" s="4" t="n">
        <f>E23-E17-E18-E19-E20-E21</f>
        <v>356.0</v>
      </c>
      <c r="F22" s="5" t="n">
        <f>IF(E22=0,"-",(D22-E22)/E22*100)</f>
        <v>89.32584269662921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9813.0</v>
      </c>
      <c r="E23" s="4" t="n">
        <v>5316.0</v>
      </c>
      <c r="F23" s="5" t="n">
        <f si="0" t="shared"/>
        <v>84.59367945823928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482.0</v>
      </c>
      <c r="E24" s="4" t="n">
        <v>382.0</v>
      </c>
      <c r="F24" s="5" t="n">
        <f si="0" t="shared"/>
        <v>26.17801047120419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1008.0</v>
      </c>
      <c r="E25" s="4" t="n">
        <v>668.0</v>
      </c>
      <c r="F25" s="5" t="n">
        <f si="0" t="shared"/>
        <v>50.898203592814376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1309.0</v>
      </c>
      <c r="E26" s="4" t="n">
        <v>908.0</v>
      </c>
      <c r="F26" s="5" t="n">
        <f si="0" t="shared"/>
        <v>44.16299559471366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399.0</v>
      </c>
      <c r="E27" s="4" t="n">
        <v>263.0</v>
      </c>
      <c r="F27" s="5" t="n">
        <f si="0" t="shared"/>
        <v>51.71102661596958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1516.0</v>
      </c>
      <c r="E28" s="4" t="n">
        <v>1028.0</v>
      </c>
      <c r="F28" s="5" t="n">
        <f si="0" t="shared"/>
        <v>47.47081712062256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160.0</v>
      </c>
      <c r="E29" s="4" t="n">
        <v>79.0</v>
      </c>
      <c r="F29" s="5" t="n">
        <f si="0" t="shared"/>
        <v>102.53164556962024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290.0</v>
      </c>
      <c r="E30" s="4" t="n">
        <v>173.0</v>
      </c>
      <c r="F30" s="5" t="n">
        <f si="0" t="shared"/>
        <v>67.63005780346822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3032.0</v>
      </c>
      <c r="E31" s="4" t="n">
        <v>1414.0</v>
      </c>
      <c r="F31" s="5" t="n">
        <f si="0" t="shared"/>
        <v>114.42715700141444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133.0</v>
      </c>
      <c r="E32" s="4" t="n">
        <v>96.0</v>
      </c>
      <c r="F32" s="5" t="n">
        <f si="0" t="shared"/>
        <v>38.54166666666667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41.0</v>
      </c>
      <c r="E33" s="4" t="n">
        <v>38.0</v>
      </c>
      <c r="F33" s="5" t="n">
        <f si="0" t="shared"/>
        <v>7.894736842105263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204.0</v>
      </c>
      <c r="E34" s="4" t="n">
        <v>102.0</v>
      </c>
      <c r="F34" s="5" t="n">
        <f si="0" t="shared"/>
        <v>100.0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4178.0</v>
      </c>
      <c r="E35" s="4" t="n">
        <f>E36-E24-E25-E26-E27-E28-E29-E30-E31-E32-E33-E34</f>
        <v>2540.0</v>
      </c>
      <c r="F35" s="5" t="n">
        <f si="0" t="shared"/>
        <v>64.48818897637796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12752.0</v>
      </c>
      <c r="E36" s="4" t="n">
        <v>7691.0</v>
      </c>
      <c r="F36" s="5" t="n">
        <f si="0" t="shared"/>
        <v>65.804186711741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657.0</v>
      </c>
      <c r="E37" s="4" t="n">
        <v>244.0</v>
      </c>
      <c r="F37" s="5" t="n">
        <f si="0" t="shared"/>
        <v>169.2622950819672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145.0</v>
      </c>
      <c r="E38" s="4" t="n">
        <v>73.0</v>
      </c>
      <c r="F38" s="5" t="n">
        <f si="0" t="shared"/>
        <v>98.63013698630137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149.0</v>
      </c>
      <c r="E39" s="4" t="n">
        <f>E40-E37-E38</f>
        <v>306.0</v>
      </c>
      <c r="F39" s="5" t="n">
        <f si="0" t="shared"/>
        <v>-51.307189542483655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951.0</v>
      </c>
      <c r="E40" s="4" t="n">
        <v>623.0</v>
      </c>
      <c r="F40" s="5" t="n">
        <f si="0" t="shared"/>
        <v>52.64847512038523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411.0</v>
      </c>
      <c r="E41" s="4" t="n">
        <v>164.0</v>
      </c>
      <c r="F41" s="5" t="n">
        <f si="0" t="shared"/>
        <v>150.609756097561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418.0</v>
      </c>
      <c r="E42" s="4" t="n">
        <f>E43-E41</f>
        <v>227.0</v>
      </c>
      <c r="F42" s="5" t="n">
        <f si="0" t="shared"/>
        <v>84.14096916299559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829.0</v>
      </c>
      <c r="E43" s="4" t="n">
        <v>391.0</v>
      </c>
      <c r="F43" s="5" t="n">
        <f si="0" t="shared"/>
        <v>112.02046035805625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31.0</v>
      </c>
      <c r="E44" s="4" t="n">
        <v>20.0</v>
      </c>
      <c r="F44" s="5" t="n">
        <f si="0" t="shared"/>
        <v>55.00000000000001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13383.0</v>
      </c>
      <c r="E45" s="4" t="n">
        <v>10700.0</v>
      </c>
      <c r="F45" s="5" t="n">
        <f si="0" t="shared"/>
        <v>25.074766355140188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139911.0</v>
      </c>
      <c r="E46" s="8" t="n">
        <f>E44+E43+E40+E36+E23+E16+E45</f>
        <v>77215.0</v>
      </c>
      <c r="F46" s="5" t="n">
        <f si="0" t="shared"/>
        <v>81.19665868030823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