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0\"/>
    </mc:Choice>
  </mc:AlternateContent>
  <bookViews>
    <workbookView xWindow="720" yWindow="390" windowWidth="18075" windowHeight="6420"/>
  </bookViews>
  <sheets>
    <sheet name="來臺旅客按國籍" sheetId="2" r:id="rId1"/>
  </sheets>
  <calcPr calcId="162913"/>
</workbook>
</file>

<file path=xl/calcChain.xml><?xml version="1.0" encoding="utf-8"?>
<calcChain xmlns="http://schemas.openxmlformats.org/spreadsheetml/2006/main">
  <c r="E46" i="2" l="1"/>
  <c r="F46" i="2" s="1"/>
  <c r="D46" i="2"/>
  <c r="F45" i="2"/>
  <c r="F44" i="2"/>
  <c r="F43" i="2"/>
  <c r="E42" i="2"/>
  <c r="D42" i="2"/>
  <c r="F41" i="2"/>
  <c r="F40" i="2"/>
  <c r="E39" i="2"/>
  <c r="F39" i="2" s="1"/>
  <c r="D39" i="2"/>
  <c r="F38" i="2"/>
  <c r="F37" i="2"/>
  <c r="F36" i="2"/>
  <c r="E35" i="2"/>
  <c r="F35" i="2" s="1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F22" i="2" s="1"/>
  <c r="D22" i="2"/>
  <c r="F21" i="2"/>
  <c r="F20" i="2"/>
  <c r="F19" i="2"/>
  <c r="F18" i="2"/>
  <c r="F17" i="2"/>
  <c r="F16" i="2"/>
  <c r="F15" i="2"/>
  <c r="E15" i="2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42" i="2" l="1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<sst xmlns="http://schemas.openxmlformats.org/spreadsheetml/2006/main" count="98" uniqueCount="56">
  <si>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</si>
  <si>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</si>
  <si>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</si>
  <si>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</si>
  <si>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</si>
  <si>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</si>
  <si>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</si>
  <si>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</si>
  <si>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</si>
  <si>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</si>
  <si>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</si>
  <si>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</si>
  <si>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</si>
  <si>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</si>
  <si>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</si>
  <si>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</si>
  <si>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</si>
  <si>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</si>
  <si>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</si>
  <si>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</si>
  <si>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</si>
  <si>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</si>
  <si>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</si>
  <si>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</si>
  <si>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</si>
  <si>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</si>
  <si>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</si>
  <si>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</si>
  <si>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</si>
  <si>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</si>
  <si>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</si>
  <si>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</si>
  <si>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</si>
  <si>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</si>
  <si>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</si>
  <si>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</si>
  <si>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</si>
  <si>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</si>
  <si>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</si>
  <si>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</si>
  <si>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</si>
  <si>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</si>
  <si>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</si>
  <si>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</si>
  <si>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</si>
  <si>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</si>
  <si>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</si>
  <si>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</si>
  <si>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</si>
  <si>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</si>
  <si>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</si>
  <si>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</si>
  <si>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</si>
  <si>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110年1至10月來臺旅客人次及成長率－按國籍分
Table 1-3 Visitor Arrivals by Nationality,
 January-October, 2021</t>
  </si>
  <si>
    <t>110年1至10月
Jan.-October., 2021</t>
  </si>
  <si>
    <t>109年1至10月
Jan.-October.,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</si>
</sst>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8344</v>
      </c>
      <c r="E3" s="4">
        <v>266810</v>
      </c>
      <c r="F3" s="5">
        <f>IF(E3=0,"-",(D3-E3)/E3*100)</f>
        <v>-96.872680933997984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2652</v>
      </c>
      <c r="E4" s="4">
        <v>178526</v>
      </c>
      <c r="F4" s="5">
        <f t="shared" ref="F4:F46" si="0">IF(E4=0,"-",(D4-E4)/E4*100)</f>
        <v>-98.514502089331529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1416</v>
      </c>
      <c r="E5" s="4">
        <v>6485</v>
      </c>
      <c r="F5" s="5">
        <f t="shared" si="0"/>
        <v>-78.164996144949882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582</v>
      </c>
      <c r="E6" s="4">
        <v>2478</v>
      </c>
      <c r="F6" s="5">
        <f t="shared" si="0"/>
        <v>-76.513317191283292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5476</v>
      </c>
      <c r="E7" s="4">
        <v>73877</v>
      </c>
      <c r="F7" s="5">
        <f t="shared" si="0"/>
        <v>-92.587679521366596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1731</v>
      </c>
      <c r="E8" s="4">
        <v>45764</v>
      </c>
      <c r="F8" s="5">
        <f t="shared" si="0"/>
        <v>-96.2175509133817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9119</v>
      </c>
      <c r="E9" s="4">
        <v>49863</v>
      </c>
      <c r="F9" s="5">
        <f t="shared" si="0"/>
        <v>-81.711890580189717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7773</v>
      </c>
      <c r="E10" s="4">
        <v>73696</v>
      </c>
      <c r="F10" s="5">
        <f t="shared" si="0"/>
        <v>-89.452616152844115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6656</v>
      </c>
      <c r="E11" s="4">
        <v>59838</v>
      </c>
      <c r="F11" s="5">
        <f t="shared" si="0"/>
        <v>-88.87663357732545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22764</v>
      </c>
      <c r="E12" s="4">
        <v>97491</v>
      </c>
      <c r="F12" s="5">
        <f t="shared" si="0"/>
        <v>-76.65015232175277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946</v>
      </c>
      <c r="E13" s="4">
        <f>E14-E7-E8-E9-E10-E11-E12</f>
        <v>4566</v>
      </c>
      <c r="F13" s="5">
        <f t="shared" si="0"/>
        <v>-79.281646955759967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54465</v>
      </c>
      <c r="E14" s="4">
        <v>405095</v>
      </c>
      <c r="F14" s="5">
        <f t="shared" si="0"/>
        <v>-86.555005615966635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522</v>
      </c>
      <c r="E15" s="4">
        <f>E16-E3-E4-E5-E6-E14</f>
        <v>1836</v>
      </c>
      <c r="F15" s="5">
        <f t="shared" si="0"/>
        <v>-71.568627450980387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67981</v>
      </c>
      <c r="E16" s="4">
        <v>861230</v>
      </c>
      <c r="F16" s="5">
        <f t="shared" si="0"/>
        <v>-92.106522067275876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876</v>
      </c>
      <c r="E17" s="4">
        <v>21765</v>
      </c>
      <c r="F17" s="5">
        <f t="shared" si="0"/>
        <v>-95.97518952446589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8062</v>
      </c>
      <c r="E18" s="4">
        <v>80783</v>
      </c>
      <c r="F18" s="5">
        <f t="shared" si="0"/>
        <v>-90.020177512595467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146</v>
      </c>
      <c r="E19" s="4">
        <v>603</v>
      </c>
      <c r="F19" s="5">
        <f t="shared" si="0"/>
        <v>-75.787728026533998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125</v>
      </c>
      <c r="E20" s="4">
        <v>764</v>
      </c>
      <c r="F20" s="5">
        <f t="shared" si="0"/>
        <v>-83.638743455497377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20</v>
      </c>
      <c r="E21" s="4">
        <v>215</v>
      </c>
      <c r="F21" s="5">
        <f t="shared" si="0"/>
        <v>-90.697674418604649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918</v>
      </c>
      <c r="E22" s="4">
        <f>E23-E17-E18-E19-E20-E21</f>
        <v>2620</v>
      </c>
      <c r="F22" s="5">
        <f>IF(E22=0,"-",(D22-E22)/E22*100)</f>
        <v>-64.961832061068705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10147</v>
      </c>
      <c r="E23" s="4">
        <v>106750</v>
      </c>
      <c r="F23" s="5">
        <f t="shared" si="0"/>
        <v>-90.494613583138175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608</v>
      </c>
      <c r="E24" s="4">
        <v>1616</v>
      </c>
      <c r="F24" s="5">
        <f t="shared" si="0"/>
        <v>-62.376237623762378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1336</v>
      </c>
      <c r="E25" s="4">
        <v>9669</v>
      </c>
      <c r="F25" s="5">
        <f t="shared" si="0"/>
        <v>-86.182645568311102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1583</v>
      </c>
      <c r="E26" s="4">
        <v>9343</v>
      </c>
      <c r="F26" s="5">
        <f t="shared" si="0"/>
        <v>-83.056833993364023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464</v>
      </c>
      <c r="E27" s="4">
        <v>2516</v>
      </c>
      <c r="F27" s="5">
        <f t="shared" si="0"/>
        <v>-81.558028616852155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1705</v>
      </c>
      <c r="E28" s="4">
        <v>5139</v>
      </c>
      <c r="F28" s="5">
        <f t="shared" si="0"/>
        <v>-66.82233897645456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159</v>
      </c>
      <c r="E29" s="4">
        <v>1444</v>
      </c>
      <c r="F29" s="5">
        <f t="shared" si="0"/>
        <v>-88.988919667590025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356</v>
      </c>
      <c r="E30" s="4">
        <v>2094</v>
      </c>
      <c r="F30" s="5">
        <f t="shared" si="0"/>
        <v>-82.999044890162367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2429</v>
      </c>
      <c r="E31" s="4">
        <v>14757</v>
      </c>
      <c r="F31" s="5">
        <f t="shared" si="0"/>
        <v>-83.540014908179174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198</v>
      </c>
      <c r="E32" s="4">
        <v>1580</v>
      </c>
      <c r="F32" s="5">
        <f t="shared" si="0"/>
        <v>-87.468354430379748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54</v>
      </c>
      <c r="E33" s="4">
        <v>305</v>
      </c>
      <c r="F33" s="5">
        <f t="shared" si="0"/>
        <v>-82.295081967213108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210</v>
      </c>
      <c r="E34" s="4">
        <v>1511</v>
      </c>
      <c r="F34" s="5">
        <f t="shared" si="0"/>
        <v>-86.101919258769016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4612</v>
      </c>
      <c r="E35" s="4">
        <f>E36-E24-E25-E26-E27-E28-E29-E30-E31-E32-E33-E34</f>
        <v>14213</v>
      </c>
      <c r="F35" s="5">
        <f t="shared" si="0"/>
        <v>-67.550833743755717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13714</v>
      </c>
      <c r="E36" s="4">
        <v>64187</v>
      </c>
      <c r="F36" s="5">
        <f t="shared" si="0"/>
        <v>-78.634302896225094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389</v>
      </c>
      <c r="E37" s="4">
        <v>19523</v>
      </c>
      <c r="F37" s="5">
        <f t="shared" si="0"/>
        <v>-98.007478358858776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121</v>
      </c>
      <c r="E38" s="4">
        <v>3424</v>
      </c>
      <c r="F38" s="5">
        <f t="shared" si="0"/>
        <v>-96.466121495327101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521</v>
      </c>
      <c r="E39" s="4">
        <f>E40-E37-E38</f>
        <v>470</v>
      </c>
      <c r="F39" s="5">
        <f t="shared" si="0"/>
        <v>10.851063829787234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1031</v>
      </c>
      <c r="E40" s="4">
        <v>23417</v>
      </c>
      <c r="F40" s="5">
        <f t="shared" si="0"/>
        <v>-95.597215697997186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298</v>
      </c>
      <c r="E41" s="4">
        <v>1174</v>
      </c>
      <c r="F41" s="5">
        <f t="shared" si="0"/>
        <v>-74.616695059625215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439</v>
      </c>
      <c r="E42" s="4">
        <f>E43-E41</f>
        <v>1148</v>
      </c>
      <c r="F42" s="5">
        <f t="shared" si="0"/>
        <v>-61.759581881533101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737</v>
      </c>
      <c r="E43" s="4">
        <v>2322</v>
      </c>
      <c r="F43" s="5">
        <f t="shared" si="0"/>
        <v>-68.260120585701983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60</v>
      </c>
      <c r="E44" s="4">
        <v>207</v>
      </c>
      <c r="F44" s="5">
        <f t="shared" si="0"/>
        <v>-71.014492753623188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23356</v>
      </c>
      <c r="E45" s="4">
        <v>276559</v>
      </c>
      <c r="F45" s="5">
        <f t="shared" si="0"/>
        <v>-91.554785778079903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117026</v>
      </c>
      <c r="E46" s="8">
        <f>E44+E43+E40+E36+E23+E16+E45</f>
        <v>1334672</v>
      </c>
      <c r="F46" s="5">
        <f t="shared" si="0"/>
        <v>-91.23185321936775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2021-11-12T02:08:28Z</dcterms:modified>
</cp:coreProperties>
</file>