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8\"/>
    </mc:Choice>
  </mc:AlternateContent>
  <bookViews>
    <workbookView xWindow="720" yWindow="390" windowWidth="18075" windowHeight="5745"/>
  </bookViews>
  <sheets>
    <sheet name="來臺旅客按搭乘交通工具及入境港口" sheetId="2" r:id="rId1"/>
  </sheets>
  <calcPr calcId="162913"/>
</workbook>
</file>

<file path=xl/calcChain.xml><?xml version="1.0" encoding="utf-8"?>
<calcChain xmlns="http://schemas.openxmlformats.org/spreadsheetml/2006/main">
  <c r="D23" i="2" l="1"/>
  <c r="D40" i="2"/>
  <c r="M5" i="2"/>
  <c r="M6" i="2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E10" i="2"/>
  <c r="E11" i="2"/>
  <c r="D11" i="2" s="1"/>
  <c r="E12" i="2"/>
  <c r="D12" i="2" s="1"/>
  <c r="E13" i="2"/>
  <c r="D13" i="2" s="1"/>
  <c r="E14" i="2"/>
  <c r="E15" i="2"/>
  <c r="D15" i="2" s="1"/>
  <c r="E17" i="2"/>
  <c r="D17" i="2" s="1"/>
  <c r="E19" i="2"/>
  <c r="D19" i="2" s="1"/>
  <c r="E20" i="2"/>
  <c r="D20" i="2" s="1"/>
  <c r="E21" i="2"/>
  <c r="D21" i="2" s="1"/>
  <c r="E22" i="2"/>
  <c r="E23" i="2"/>
  <c r="E24" i="2"/>
  <c r="D24" i="2" s="1"/>
  <c r="E26" i="2"/>
  <c r="E27" i="2"/>
  <c r="D27" i="2" s="1"/>
  <c r="E28" i="2"/>
  <c r="D28" i="2" s="1"/>
  <c r="E29" i="2"/>
  <c r="D29" i="2" s="1"/>
  <c r="E30" i="2"/>
  <c r="E31" i="2"/>
  <c r="D31" i="2" s="1"/>
  <c r="E32" i="2"/>
  <c r="D32" i="2" s="1"/>
  <c r="E33" i="2"/>
  <c r="D33" i="2" s="1"/>
  <c r="E34" i="2"/>
  <c r="E35" i="2"/>
  <c r="D35" i="2" s="1"/>
  <c r="E36" i="2"/>
  <c r="D36" i="2" s="1"/>
  <c r="E37" i="2"/>
  <c r="D37" i="2" s="1"/>
  <c r="E38" i="2"/>
  <c r="E40" i="2"/>
  <c r="E41" i="2"/>
  <c r="D41" i="2" s="1"/>
  <c r="E42" i="2"/>
  <c r="E44" i="2"/>
  <c r="D44" i="2" s="1"/>
  <c r="E45" i="2"/>
  <c r="D45" i="2" s="1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F43" i="2"/>
  <c r="E43" i="2" s="1"/>
  <c r="F39" i="2"/>
  <c r="F25" i="2"/>
  <c r="F18" i="2"/>
  <c r="E18" i="2" s="1"/>
  <c r="F16" i="2"/>
  <c r="E25" i="2" l="1"/>
  <c r="M43" i="2"/>
  <c r="D9" i="2"/>
  <c r="M39" i="2"/>
  <c r="M18" i="2"/>
  <c r="D18" i="2" s="1"/>
  <c r="D34" i="2"/>
  <c r="D26" i="2"/>
  <c r="E39" i="2"/>
  <c r="D39" i="2" s="1"/>
  <c r="M25" i="2"/>
  <c r="D42" i="2"/>
  <c r="D14" i="2"/>
  <c r="D6" i="2"/>
  <c r="D43" i="2"/>
  <c r="M16" i="2"/>
  <c r="E49" i="2"/>
  <c r="D49" i="2" s="1"/>
  <c r="D22" i="2"/>
  <c r="E16" i="2"/>
  <c r="M46" i="2"/>
  <c r="D4" i="2"/>
  <c r="D38" i="2"/>
  <c r="D30" i="2"/>
  <c r="E46" i="2"/>
  <c r="D46" i="2" s="1"/>
  <c r="M49" i="2"/>
  <c r="D10" i="2"/>
  <c r="D25" i="2"/>
  <c r="D16" i="2" l="1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<sst xmlns="http://schemas.openxmlformats.org/spreadsheetml/2006/main" count="121" uniqueCount="74">
  <si>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</si>
  <si>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</si>
  <si>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</si>
  <si>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</si>
  <si>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</si>
  <si>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</si>
  <si>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</si>
  <si>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</si>
  <si>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</si>
  <si>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</si>
  <si>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</si>
  <si>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</si>
  <si>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</si>
  <si>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</si>
  <si>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</si>
  <si>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</si>
  <si>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</si>
  <si>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</si>
  <si>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</si>
  <si>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</si>
  <si>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</si>
  <si>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</si>
  <si>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</si>
  <si>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</si>
  <si>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</si>
  <si>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</si>
  <si>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</si>
  <si>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</si>
  <si>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</si>
  <si>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</si>
  <si>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</si>
  <si>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</si>
  <si>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</si>
  <si>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</si>
  <si>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</si>
  <si>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</si>
  <si>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</si>
  <si>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</si>
  <si>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</si>
  <si>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</si>
  <si>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</si>
  <si>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</si>
  <si>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</si>
  <si>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</si>
  <si>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</si>
  <si>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</si>
  <si>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</si>
  <si>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</si>
  <si>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</si>
  <si>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</si>
  <si>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</si>
  <si>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</si>
  <si>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</si>
  <si>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</si>
  <si>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</si>
  <si>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</si>
  <si>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</si>
  <si>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</si>
  <si>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</si>
  <si>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</si>
  <si>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</si>
  <si>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</si>
  <si>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</si>
  <si>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</si>
  <si>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</si>
  <si>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</si>
  <si>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</si>
  <si>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</si>
  <si>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</si>
  <si>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</si>
  <si>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</si>
  <si>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</si>
  <si>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110年1至8月來臺旅客人次－按搭乘交通工具及入境港口分
Table 1-7  Visitor Arrivals by Mode of Transport &amp; Port of Entry,
January-August,2021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</si>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</sst>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5091</v>
      </c>
      <c r="E4" s="6">
        <f>SUM(F4:L4)</f>
        <v>5087</v>
      </c>
      <c r="F4" s="6">
        <v>380</v>
      </c>
      <c r="G4" s="6">
        <v>4249</v>
      </c>
      <c r="H4" s="6">
        <v>11</v>
      </c>
      <c r="I4" s="6">
        <v>447</v>
      </c>
      <c r="J4" s="6">
        <v>0</v>
      </c>
      <c r="K4" s="6">
        <v>0</v>
      </c>
      <c r="L4" s="6">
        <v>0</v>
      </c>
      <c r="M4" s="6">
        <f>SUM(N4:V4)</f>
        <v>4</v>
      </c>
      <c r="N4" s="6">
        <v>4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6851</v>
      </c>
      <c r="E5" s="6">
        <f t="shared" ref="E5:E49" si="1">SUM(F5:L5)</f>
        <v>6376</v>
      </c>
      <c r="F5" s="6">
        <v>795</v>
      </c>
      <c r="G5" s="6">
        <v>4872</v>
      </c>
      <c r="H5" s="6">
        <v>700</v>
      </c>
      <c r="I5" s="6">
        <v>9</v>
      </c>
      <c r="J5" s="6">
        <v>0</v>
      </c>
      <c r="K5" s="6">
        <v>0</v>
      </c>
      <c r="L5" s="6">
        <v>0</v>
      </c>
      <c r="M5" s="6">
        <f t="shared" ref="M5:M49" si="2">SUM(N5:V5)</f>
        <v>475</v>
      </c>
      <c r="N5" s="6">
        <v>316</v>
      </c>
      <c r="O5" s="6">
        <v>32</v>
      </c>
      <c r="P5" s="6">
        <v>13</v>
      </c>
      <c r="Q5" s="6">
        <v>0</v>
      </c>
      <c r="R5" s="6">
        <v>14</v>
      </c>
      <c r="S5" s="6">
        <v>4</v>
      </c>
      <c r="T5" s="6">
        <v>15</v>
      </c>
      <c r="U5" s="6">
        <v>28</v>
      </c>
      <c r="V5" s="6">
        <v>53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6562</v>
      </c>
      <c r="E6" s="6">
        <f t="shared" si="1"/>
        <v>6556</v>
      </c>
      <c r="F6" s="6">
        <v>225</v>
      </c>
      <c r="G6" s="6">
        <v>3826</v>
      </c>
      <c r="H6" s="6">
        <v>2505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6</v>
      </c>
      <c r="N6" s="6">
        <v>5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1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2076</v>
      </c>
      <c r="E7" s="6">
        <f t="shared" si="1"/>
        <v>2059</v>
      </c>
      <c r="F7" s="6">
        <v>0</v>
      </c>
      <c r="G7" s="6">
        <v>2042</v>
      </c>
      <c r="H7" s="6">
        <v>17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17</v>
      </c>
      <c r="N7" s="6">
        <v>13</v>
      </c>
      <c r="O7" s="6">
        <v>0</v>
      </c>
      <c r="P7" s="6">
        <v>3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1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1075</v>
      </c>
      <c r="E8" s="6">
        <f t="shared" si="1"/>
        <v>996</v>
      </c>
      <c r="F8" s="6">
        <v>1</v>
      </c>
      <c r="G8" s="6">
        <v>944</v>
      </c>
      <c r="H8" s="6">
        <v>50</v>
      </c>
      <c r="I8" s="6">
        <v>1</v>
      </c>
      <c r="J8" s="6">
        <v>0</v>
      </c>
      <c r="K8" s="6">
        <v>0</v>
      </c>
      <c r="L8" s="6">
        <v>0</v>
      </c>
      <c r="M8" s="6">
        <f t="shared" si="2"/>
        <v>79</v>
      </c>
      <c r="N8" s="6">
        <v>2</v>
      </c>
      <c r="O8" s="6">
        <v>35</v>
      </c>
      <c r="P8" s="6">
        <v>12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29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447</v>
      </c>
      <c r="E9" s="6">
        <f t="shared" si="1"/>
        <v>443</v>
      </c>
      <c r="F9" s="6">
        <v>1</v>
      </c>
      <c r="G9" s="6">
        <v>442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4</v>
      </c>
      <c r="N9" s="6">
        <v>0</v>
      </c>
      <c r="O9" s="6">
        <v>0</v>
      </c>
      <c r="P9" s="6">
        <v>3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3102</v>
      </c>
      <c r="E10" s="6">
        <f t="shared" si="1"/>
        <v>2420</v>
      </c>
      <c r="F10" s="6">
        <v>5</v>
      </c>
      <c r="G10" s="6">
        <v>2408</v>
      </c>
      <c r="H10" s="6">
        <v>7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682</v>
      </c>
      <c r="N10" s="6">
        <v>27</v>
      </c>
      <c r="O10" s="6">
        <v>105</v>
      </c>
      <c r="P10" s="6">
        <v>297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253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1410</v>
      </c>
      <c r="E11" s="6">
        <f t="shared" si="1"/>
        <v>1393</v>
      </c>
      <c r="F11" s="6">
        <v>1</v>
      </c>
      <c r="G11" s="6">
        <v>1379</v>
      </c>
      <c r="H11" s="6">
        <v>13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17</v>
      </c>
      <c r="N11" s="6">
        <v>1</v>
      </c>
      <c r="O11" s="6">
        <v>0</v>
      </c>
      <c r="P11" s="6">
        <v>11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5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6500</v>
      </c>
      <c r="E12" s="6">
        <f t="shared" si="1"/>
        <v>3943</v>
      </c>
      <c r="F12" s="6">
        <v>210</v>
      </c>
      <c r="G12" s="6">
        <v>3729</v>
      </c>
      <c r="H12" s="6">
        <v>4</v>
      </c>
      <c r="I12" s="6">
        <v>0</v>
      </c>
      <c r="J12" s="6">
        <v>0</v>
      </c>
      <c r="K12" s="6">
        <v>0</v>
      </c>
      <c r="L12" s="6">
        <v>0</v>
      </c>
      <c r="M12" s="6">
        <f t="shared" si="2"/>
        <v>2557</v>
      </c>
      <c r="N12" s="6">
        <v>1505</v>
      </c>
      <c r="O12" s="6">
        <v>74</v>
      </c>
      <c r="P12" s="6">
        <v>71</v>
      </c>
      <c r="Q12" s="6">
        <v>0</v>
      </c>
      <c r="R12" s="6">
        <v>0</v>
      </c>
      <c r="S12" s="6">
        <v>0</v>
      </c>
      <c r="T12" s="6">
        <v>2</v>
      </c>
      <c r="U12" s="6">
        <v>91</v>
      </c>
      <c r="V12" s="6">
        <v>814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6950</v>
      </c>
      <c r="E13" s="6">
        <f t="shared" si="1"/>
        <v>5379</v>
      </c>
      <c r="F13" s="6">
        <v>7</v>
      </c>
      <c r="G13" s="6">
        <v>5367</v>
      </c>
      <c r="H13" s="6">
        <v>5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1571</v>
      </c>
      <c r="N13" s="6">
        <v>1111</v>
      </c>
      <c r="O13" s="6">
        <v>189</v>
      </c>
      <c r="P13" s="6">
        <v>159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112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6182</v>
      </c>
      <c r="E14" s="6">
        <f t="shared" si="1"/>
        <v>6168</v>
      </c>
      <c r="F14" s="6">
        <v>2</v>
      </c>
      <c r="G14" s="6">
        <v>6166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14</v>
      </c>
      <c r="N14" s="6">
        <v>1</v>
      </c>
      <c r="O14" s="6">
        <v>8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5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21978</v>
      </c>
      <c r="E15" s="6">
        <f t="shared" si="1"/>
        <v>21872</v>
      </c>
      <c r="F15" s="6">
        <v>0</v>
      </c>
      <c r="G15" s="6">
        <v>21872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106</v>
      </c>
      <c r="N15" s="6">
        <v>87</v>
      </c>
      <c r="O15" s="6">
        <v>18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625</v>
      </c>
      <c r="E16" s="6">
        <f t="shared" si="1"/>
        <v>381</v>
      </c>
      <c r="F16" s="6">
        <f t="shared" ref="F16" si="3">F17-F10-F11-F12-F13-F14-F15</f>
        <v>0</v>
      </c>
      <c r="G16" s="6">
        <f t="shared" ref="G16:L16" si="4">G17-G10-G11-G12-G13-G14-G15</f>
        <v>377</v>
      </c>
      <c r="H16" s="6">
        <f t="shared" si="4"/>
        <v>4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244</v>
      </c>
      <c r="N16" s="6">
        <f t="shared" ref="N16:V16" si="5">N17-N10-N11-N12-N13-N14-N15</f>
        <v>179</v>
      </c>
      <c r="O16" s="6">
        <f t="shared" si="5"/>
        <v>8</v>
      </c>
      <c r="P16" s="6">
        <f t="shared" si="5"/>
        <v>21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</v>
      </c>
      <c r="U16" s="6">
        <f t="shared" si="5"/>
        <v>0</v>
      </c>
      <c r="V16" s="6">
        <f t="shared" si="5"/>
        <v>35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46747</v>
      </c>
      <c r="E17" s="6">
        <f t="shared" si="1"/>
        <v>41556</v>
      </c>
      <c r="F17" s="6">
        <v>225</v>
      </c>
      <c r="G17" s="6">
        <v>41298</v>
      </c>
      <c r="H17" s="6">
        <v>33</v>
      </c>
      <c r="I17" s="6">
        <v>0</v>
      </c>
      <c r="J17" s="6">
        <v>0</v>
      </c>
      <c r="K17" s="6">
        <v>0</v>
      </c>
      <c r="L17" s="6">
        <v>0</v>
      </c>
      <c r="M17" s="6">
        <f t="shared" si="2"/>
        <v>5191</v>
      </c>
      <c r="N17" s="6">
        <v>2911</v>
      </c>
      <c r="O17" s="6">
        <v>402</v>
      </c>
      <c r="P17" s="6">
        <v>560</v>
      </c>
      <c r="Q17" s="6">
        <v>0</v>
      </c>
      <c r="R17" s="6">
        <v>0</v>
      </c>
      <c r="S17" s="6">
        <v>0</v>
      </c>
      <c r="T17" s="6">
        <v>3</v>
      </c>
      <c r="U17" s="6">
        <v>91</v>
      </c>
      <c r="V17" s="6">
        <v>1224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371</v>
      </c>
      <c r="E18" s="6">
        <f t="shared" si="1"/>
        <v>246</v>
      </c>
      <c r="F18" s="6">
        <f t="shared" ref="F18" si="6">F19-F17-F4-F5-F6-F7-F8-F9</f>
        <v>1</v>
      </c>
      <c r="G18" s="6">
        <f t="shared" ref="G18:L18" si="7">G19-G17-G4-G5-G6-G7-G8-G9</f>
        <v>242</v>
      </c>
      <c r="H18" s="6">
        <f t="shared" si="7"/>
        <v>3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125</v>
      </c>
      <c r="N18" s="6">
        <f t="shared" ref="N18:V18" si="8">N19-N17-N4-N5-N6-N7-N8-N9</f>
        <v>9</v>
      </c>
      <c r="O18" s="6">
        <f t="shared" si="8"/>
        <v>110</v>
      </c>
      <c r="P18" s="6">
        <f t="shared" si="8"/>
        <v>2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2</v>
      </c>
      <c r="U18" s="6">
        <f t="shared" si="8"/>
        <v>0</v>
      </c>
      <c r="V18" s="6">
        <f t="shared" si="8"/>
        <v>2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69220</v>
      </c>
      <c r="E19" s="6">
        <f t="shared" si="1"/>
        <v>63319</v>
      </c>
      <c r="F19" s="6">
        <v>1628</v>
      </c>
      <c r="G19" s="6">
        <v>57915</v>
      </c>
      <c r="H19" s="6">
        <v>3319</v>
      </c>
      <c r="I19" s="6">
        <v>457</v>
      </c>
      <c r="J19" s="6">
        <v>0</v>
      </c>
      <c r="K19" s="6">
        <v>0</v>
      </c>
      <c r="L19" s="6">
        <v>0</v>
      </c>
      <c r="M19" s="6">
        <f t="shared" si="2"/>
        <v>5901</v>
      </c>
      <c r="N19" s="6">
        <v>3260</v>
      </c>
      <c r="O19" s="6">
        <v>579</v>
      </c>
      <c r="P19" s="6">
        <v>593</v>
      </c>
      <c r="Q19" s="6">
        <v>0</v>
      </c>
      <c r="R19" s="6">
        <v>14</v>
      </c>
      <c r="S19" s="6">
        <v>4</v>
      </c>
      <c r="T19" s="6">
        <v>20</v>
      </c>
      <c r="U19" s="6">
        <v>120</v>
      </c>
      <c r="V19" s="6">
        <v>1311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724</v>
      </c>
      <c r="E20" s="6">
        <f t="shared" si="1"/>
        <v>719</v>
      </c>
      <c r="F20" s="6">
        <v>2</v>
      </c>
      <c r="G20" s="6">
        <v>703</v>
      </c>
      <c r="H20" s="6">
        <v>8</v>
      </c>
      <c r="I20" s="6">
        <v>6</v>
      </c>
      <c r="J20" s="6">
        <v>0</v>
      </c>
      <c r="K20" s="6">
        <v>0</v>
      </c>
      <c r="L20" s="6">
        <v>0</v>
      </c>
      <c r="M20" s="6">
        <f t="shared" si="2"/>
        <v>5</v>
      </c>
      <c r="N20" s="6">
        <v>0</v>
      </c>
      <c r="O20" s="6">
        <v>0</v>
      </c>
      <c r="P20" s="6">
        <v>5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7802</v>
      </c>
      <c r="E21" s="6">
        <f t="shared" si="1"/>
        <v>7776</v>
      </c>
      <c r="F21" s="6">
        <v>12</v>
      </c>
      <c r="G21" s="6">
        <v>7629</v>
      </c>
      <c r="H21" s="6">
        <v>127</v>
      </c>
      <c r="I21" s="6">
        <v>8</v>
      </c>
      <c r="J21" s="6">
        <v>0</v>
      </c>
      <c r="K21" s="6">
        <v>0</v>
      </c>
      <c r="L21" s="6">
        <v>0</v>
      </c>
      <c r="M21" s="6">
        <f t="shared" si="2"/>
        <v>26</v>
      </c>
      <c r="N21" s="6">
        <v>10</v>
      </c>
      <c r="O21" s="6">
        <v>0</v>
      </c>
      <c r="P21" s="6">
        <v>11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5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116</v>
      </c>
      <c r="E22" s="6">
        <f t="shared" si="1"/>
        <v>104</v>
      </c>
      <c r="F22" s="6">
        <v>0</v>
      </c>
      <c r="G22" s="6">
        <v>103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12</v>
      </c>
      <c r="N22" s="6">
        <v>1</v>
      </c>
      <c r="O22" s="6">
        <v>0</v>
      </c>
      <c r="P22" s="6">
        <v>4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7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119</v>
      </c>
      <c r="E23" s="6">
        <f t="shared" si="1"/>
        <v>115</v>
      </c>
      <c r="F23" s="6">
        <v>1</v>
      </c>
      <c r="G23" s="6">
        <v>112</v>
      </c>
      <c r="H23" s="6">
        <v>2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4</v>
      </c>
      <c r="N23" s="6">
        <v>0</v>
      </c>
      <c r="O23" s="6">
        <v>0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34</v>
      </c>
      <c r="E24" s="6">
        <f t="shared" si="1"/>
        <v>31</v>
      </c>
      <c r="F24" s="6">
        <v>0</v>
      </c>
      <c r="G24" s="6">
        <v>31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3</v>
      </c>
      <c r="N24" s="6">
        <v>0</v>
      </c>
      <c r="O24" s="6">
        <v>0</v>
      </c>
      <c r="P24" s="6">
        <v>3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489</v>
      </c>
      <c r="E25" s="6">
        <f t="shared" si="1"/>
        <v>480</v>
      </c>
      <c r="F25" s="6">
        <f t="shared" ref="F25" si="9">F26-F20-F21-F22-F23-F24</f>
        <v>0</v>
      </c>
      <c r="G25" s="6">
        <f t="shared" ref="G25" si="10">G26-G20-G21-G22-G23-G24</f>
        <v>478</v>
      </c>
      <c r="H25" s="6">
        <f t="shared" ref="H25" si="11">H26-H20-H21-H22-H23-H24</f>
        <v>2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9</v>
      </c>
      <c r="N25" s="6">
        <f t="shared" ref="N25" si="16">N26-N20-N21-N22-N23-N24</f>
        <v>3</v>
      </c>
      <c r="O25" s="6">
        <f t="shared" ref="O25" si="17">O26-O20-O21-O22-O23-O24</f>
        <v>2</v>
      </c>
      <c r="P25" s="6">
        <f t="shared" ref="P25" si="18">P26-P20-P21-P22-P23-P24</f>
        <v>2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2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9284</v>
      </c>
      <c r="E26" s="6">
        <f t="shared" si="1"/>
        <v>9225</v>
      </c>
      <c r="F26" s="6">
        <v>15</v>
      </c>
      <c r="G26" s="6">
        <v>9056</v>
      </c>
      <c r="H26" s="6">
        <v>140</v>
      </c>
      <c r="I26" s="6">
        <v>14</v>
      </c>
      <c r="J26" s="6">
        <v>0</v>
      </c>
      <c r="K26" s="6">
        <v>0</v>
      </c>
      <c r="L26" s="6">
        <v>0</v>
      </c>
      <c r="M26" s="6">
        <f t="shared" si="2"/>
        <v>59</v>
      </c>
      <c r="N26" s="6">
        <v>14</v>
      </c>
      <c r="O26" s="6">
        <v>2</v>
      </c>
      <c r="P26" s="6">
        <v>28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15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516</v>
      </c>
      <c r="E27" s="6">
        <f t="shared" si="1"/>
        <v>405</v>
      </c>
      <c r="F27" s="6">
        <v>0</v>
      </c>
      <c r="G27" s="6">
        <v>405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111</v>
      </c>
      <c r="N27" s="6">
        <v>2</v>
      </c>
      <c r="O27" s="6">
        <v>0</v>
      </c>
      <c r="P27" s="6">
        <v>76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33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1001</v>
      </c>
      <c r="E28" s="6">
        <f t="shared" si="1"/>
        <v>969</v>
      </c>
      <c r="F28" s="6">
        <v>1</v>
      </c>
      <c r="G28" s="6">
        <v>963</v>
      </c>
      <c r="H28" s="6">
        <v>5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32</v>
      </c>
      <c r="N28" s="6">
        <v>7</v>
      </c>
      <c r="O28" s="6">
        <v>0</v>
      </c>
      <c r="P28" s="6">
        <v>24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1247</v>
      </c>
      <c r="E29" s="6">
        <f t="shared" si="1"/>
        <v>1202</v>
      </c>
      <c r="F29" s="6">
        <v>0</v>
      </c>
      <c r="G29" s="6">
        <v>1195</v>
      </c>
      <c r="H29" s="6">
        <v>7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45</v>
      </c>
      <c r="N29" s="6">
        <v>1</v>
      </c>
      <c r="O29" s="6">
        <v>1</v>
      </c>
      <c r="P29" s="6">
        <v>30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13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336</v>
      </c>
      <c r="E30" s="6">
        <f t="shared" si="1"/>
        <v>324</v>
      </c>
      <c r="F30" s="6">
        <v>2</v>
      </c>
      <c r="G30" s="6">
        <v>322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12</v>
      </c>
      <c r="N30" s="6">
        <v>0</v>
      </c>
      <c r="O30" s="6">
        <v>0</v>
      </c>
      <c r="P30" s="6">
        <v>9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3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1325</v>
      </c>
      <c r="E31" s="6">
        <f t="shared" si="1"/>
        <v>1038</v>
      </c>
      <c r="F31" s="6">
        <v>0</v>
      </c>
      <c r="G31" s="6">
        <v>1036</v>
      </c>
      <c r="H31" s="6">
        <v>2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287</v>
      </c>
      <c r="N31" s="6">
        <v>37</v>
      </c>
      <c r="O31" s="6">
        <v>0</v>
      </c>
      <c r="P31" s="6">
        <v>216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34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132</v>
      </c>
      <c r="E32" s="6">
        <f t="shared" si="1"/>
        <v>132</v>
      </c>
      <c r="F32" s="6">
        <v>0</v>
      </c>
      <c r="G32" s="6">
        <v>130</v>
      </c>
      <c r="H32" s="6">
        <v>2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250</v>
      </c>
      <c r="E33" s="6">
        <f t="shared" si="1"/>
        <v>246</v>
      </c>
      <c r="F33" s="6">
        <v>0</v>
      </c>
      <c r="G33" s="6">
        <v>245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4</v>
      </c>
      <c r="N33" s="6">
        <v>0</v>
      </c>
      <c r="O33" s="6">
        <v>0</v>
      </c>
      <c r="P33" s="6">
        <v>3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1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1808</v>
      </c>
      <c r="E34" s="6">
        <f t="shared" si="1"/>
        <v>1561</v>
      </c>
      <c r="F34" s="6">
        <v>11</v>
      </c>
      <c r="G34" s="6">
        <v>1528</v>
      </c>
      <c r="H34" s="6">
        <v>9</v>
      </c>
      <c r="I34" s="6">
        <v>13</v>
      </c>
      <c r="J34" s="6">
        <v>0</v>
      </c>
      <c r="K34" s="6">
        <v>0</v>
      </c>
      <c r="L34" s="6">
        <v>0</v>
      </c>
      <c r="M34" s="6">
        <f t="shared" si="2"/>
        <v>247</v>
      </c>
      <c r="N34" s="6">
        <v>32</v>
      </c>
      <c r="O34" s="6">
        <v>1</v>
      </c>
      <c r="P34" s="6">
        <v>188</v>
      </c>
      <c r="Q34" s="6">
        <v>0</v>
      </c>
      <c r="R34" s="6">
        <v>0</v>
      </c>
      <c r="S34" s="6">
        <v>0</v>
      </c>
      <c r="T34" s="6">
        <v>1</v>
      </c>
      <c r="U34" s="6">
        <v>0</v>
      </c>
      <c r="V34" s="6">
        <v>25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160</v>
      </c>
      <c r="E35" s="6">
        <f t="shared" si="1"/>
        <v>159</v>
      </c>
      <c r="F35" s="6">
        <v>0</v>
      </c>
      <c r="G35" s="6">
        <v>156</v>
      </c>
      <c r="H35" s="6">
        <v>3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1</v>
      </c>
      <c r="N35" s="6">
        <v>0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43</v>
      </c>
      <c r="E36" s="6">
        <f t="shared" si="1"/>
        <v>42</v>
      </c>
      <c r="F36" s="6">
        <v>0</v>
      </c>
      <c r="G36" s="6">
        <v>42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1</v>
      </c>
      <c r="N36" s="6">
        <v>0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163</v>
      </c>
      <c r="E37" s="6">
        <f t="shared" si="1"/>
        <v>140</v>
      </c>
      <c r="F37" s="6">
        <v>0</v>
      </c>
      <c r="G37" s="6">
        <v>140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23</v>
      </c>
      <c r="N37" s="6">
        <v>0</v>
      </c>
      <c r="O37" s="6">
        <v>19</v>
      </c>
      <c r="P37" s="6">
        <v>4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499</v>
      </c>
      <c r="E38" s="6">
        <f t="shared" si="1"/>
        <v>394</v>
      </c>
      <c r="F38" s="6">
        <v>1</v>
      </c>
      <c r="G38" s="6">
        <v>387</v>
      </c>
      <c r="H38" s="6">
        <v>4</v>
      </c>
      <c r="I38" s="6">
        <v>2</v>
      </c>
      <c r="J38" s="6">
        <v>0</v>
      </c>
      <c r="K38" s="6">
        <v>0</v>
      </c>
      <c r="L38" s="6">
        <v>0</v>
      </c>
      <c r="M38" s="6">
        <f t="shared" si="2"/>
        <v>105</v>
      </c>
      <c r="N38" s="6">
        <v>4</v>
      </c>
      <c r="O38" s="6">
        <v>1</v>
      </c>
      <c r="P38" s="6">
        <v>89</v>
      </c>
      <c r="Q38" s="6">
        <v>0</v>
      </c>
      <c r="R38" s="6">
        <v>0</v>
      </c>
      <c r="S38" s="6">
        <v>0</v>
      </c>
      <c r="T38" s="6">
        <v>1</v>
      </c>
      <c r="U38" s="6">
        <v>0</v>
      </c>
      <c r="V38" s="6">
        <v>10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2879</v>
      </c>
      <c r="E39" s="6">
        <f t="shared" si="1"/>
        <v>2413</v>
      </c>
      <c r="F39" s="6">
        <f t="shared" ref="F39" si="25">F40-F27-F28-F29-F30-F31-F32-F33-F34-F35-F36-F37-F38</f>
        <v>2</v>
      </c>
      <c r="G39" s="6">
        <f t="shared" ref="G39:L39" si="26">G40-G27-G28-G29-G30-G31-G32-G33-G34-G35-G36-G37-G38</f>
        <v>2405</v>
      </c>
      <c r="H39" s="6">
        <f t="shared" si="26"/>
        <v>6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466</v>
      </c>
      <c r="N39" s="6">
        <f t="shared" ref="N39:V39" si="27">N40-N27-N28-N29-N30-N31-N32-N33-N34-N35-N36-N37-N38</f>
        <v>27</v>
      </c>
      <c r="O39" s="6">
        <f t="shared" si="27"/>
        <v>21</v>
      </c>
      <c r="P39" s="6">
        <f t="shared" si="27"/>
        <v>336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82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10359</v>
      </c>
      <c r="E40" s="6">
        <f t="shared" si="1"/>
        <v>9025</v>
      </c>
      <c r="F40" s="6">
        <v>17</v>
      </c>
      <c r="G40" s="6">
        <v>8954</v>
      </c>
      <c r="H40" s="6">
        <v>39</v>
      </c>
      <c r="I40" s="6">
        <v>15</v>
      </c>
      <c r="J40" s="6">
        <v>0</v>
      </c>
      <c r="K40" s="6">
        <v>0</v>
      </c>
      <c r="L40" s="6">
        <v>0</v>
      </c>
      <c r="M40" s="6">
        <f t="shared" si="2"/>
        <v>1334</v>
      </c>
      <c r="N40" s="6">
        <v>110</v>
      </c>
      <c r="O40" s="6">
        <v>43</v>
      </c>
      <c r="P40" s="6">
        <v>977</v>
      </c>
      <c r="Q40" s="6">
        <v>0</v>
      </c>
      <c r="R40" s="6">
        <v>0</v>
      </c>
      <c r="S40" s="6">
        <v>0</v>
      </c>
      <c r="T40" s="6">
        <v>2</v>
      </c>
      <c r="U40" s="6">
        <v>0</v>
      </c>
      <c r="V40" s="6">
        <v>202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334</v>
      </c>
      <c r="E41" s="6">
        <f t="shared" si="1"/>
        <v>323</v>
      </c>
      <c r="F41" s="6">
        <v>7</v>
      </c>
      <c r="G41" s="6">
        <v>311</v>
      </c>
      <c r="H41" s="6">
        <v>4</v>
      </c>
      <c r="I41" s="6">
        <v>1</v>
      </c>
      <c r="J41" s="6">
        <v>0</v>
      </c>
      <c r="K41" s="6">
        <v>0</v>
      </c>
      <c r="L41" s="6">
        <v>0</v>
      </c>
      <c r="M41" s="6">
        <f t="shared" si="2"/>
        <v>11</v>
      </c>
      <c r="N41" s="6">
        <v>2</v>
      </c>
      <c r="O41" s="6">
        <v>0</v>
      </c>
      <c r="P41" s="6">
        <v>4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5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87</v>
      </c>
      <c r="E42" s="6">
        <f t="shared" si="1"/>
        <v>80</v>
      </c>
      <c r="F42" s="6">
        <v>1</v>
      </c>
      <c r="G42" s="6">
        <v>79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7</v>
      </c>
      <c r="N42" s="6">
        <v>3</v>
      </c>
      <c r="O42" s="6">
        <v>0</v>
      </c>
      <c r="P42" s="6">
        <v>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400</v>
      </c>
      <c r="E43" s="6">
        <f t="shared" si="1"/>
        <v>368</v>
      </c>
      <c r="F43" s="6">
        <f t="shared" ref="F43" si="28">F44-F41-F42</f>
        <v>0</v>
      </c>
      <c r="G43" s="6">
        <f t="shared" ref="G43:L43" si="29">G44-G41-G42</f>
        <v>245</v>
      </c>
      <c r="H43" s="6">
        <f t="shared" si="29"/>
        <v>3</v>
      </c>
      <c r="I43" s="6">
        <f t="shared" si="29"/>
        <v>120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32</v>
      </c>
      <c r="N43" s="6">
        <f t="shared" ref="N43:V43" si="30">N44-N41-N42</f>
        <v>30</v>
      </c>
      <c r="O43" s="6">
        <f t="shared" si="30"/>
        <v>0</v>
      </c>
      <c r="P43" s="6">
        <f t="shared" si="30"/>
        <v>2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821</v>
      </c>
      <c r="E44" s="6">
        <f t="shared" si="1"/>
        <v>771</v>
      </c>
      <c r="F44" s="6">
        <v>8</v>
      </c>
      <c r="G44" s="6">
        <v>635</v>
      </c>
      <c r="H44" s="6">
        <v>7</v>
      </c>
      <c r="I44" s="6">
        <v>121</v>
      </c>
      <c r="J44" s="6">
        <v>0</v>
      </c>
      <c r="K44" s="6">
        <v>0</v>
      </c>
      <c r="L44" s="6">
        <v>0</v>
      </c>
      <c r="M44" s="6">
        <f t="shared" si="2"/>
        <v>50</v>
      </c>
      <c r="N44" s="6">
        <v>35</v>
      </c>
      <c r="O44" s="6">
        <v>0</v>
      </c>
      <c r="P44" s="6">
        <v>10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5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221</v>
      </c>
      <c r="E45" s="6">
        <f t="shared" si="1"/>
        <v>199</v>
      </c>
      <c r="F45" s="6">
        <v>0</v>
      </c>
      <c r="G45" s="6">
        <v>199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22</v>
      </c>
      <c r="N45" s="6">
        <v>4</v>
      </c>
      <c r="O45" s="6">
        <v>1</v>
      </c>
      <c r="P45" s="6">
        <v>15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2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283</v>
      </c>
      <c r="E46" s="6">
        <f t="shared" si="1"/>
        <v>270</v>
      </c>
      <c r="F46" s="6">
        <f t="shared" ref="F46" si="31">F47-F45</f>
        <v>0</v>
      </c>
      <c r="G46" s="6">
        <f t="shared" ref="G46:L46" si="32">G47-G45</f>
        <v>269</v>
      </c>
      <c r="H46" s="6">
        <f t="shared" si="32"/>
        <v>1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13</v>
      </c>
      <c r="N46" s="6">
        <f t="shared" ref="N46:V46" si="33">N47-N45</f>
        <v>9</v>
      </c>
      <c r="O46" s="6">
        <f t="shared" si="33"/>
        <v>0</v>
      </c>
      <c r="P46" s="6">
        <f t="shared" si="33"/>
        <v>3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1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504</v>
      </c>
      <c r="E47" s="6">
        <f t="shared" si="1"/>
        <v>469</v>
      </c>
      <c r="F47" s="6">
        <v>0</v>
      </c>
      <c r="G47" s="6">
        <v>468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35</v>
      </c>
      <c r="N47" s="6">
        <v>13</v>
      </c>
      <c r="O47" s="6">
        <v>1</v>
      </c>
      <c r="P47" s="6">
        <v>18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3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467</v>
      </c>
      <c r="E48" s="6">
        <f t="shared" si="1"/>
        <v>180</v>
      </c>
      <c r="F48" s="6">
        <v>15</v>
      </c>
      <c r="G48" s="6">
        <v>157</v>
      </c>
      <c r="H48" s="6">
        <v>8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287</v>
      </c>
      <c r="N48" s="6">
        <v>174</v>
      </c>
      <c r="O48" s="6">
        <v>3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v>4</v>
      </c>
      <c r="V48" s="6">
        <v>105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90655</v>
      </c>
      <c r="E49" s="6">
        <f t="shared" si="1"/>
        <v>82989</v>
      </c>
      <c r="F49" s="6">
        <f>F48+F47+F44+F40+F26+F19</f>
        <v>1683</v>
      </c>
      <c r="G49" s="6">
        <f t="shared" ref="G49:L49" si="34">G48+G47+G44+G40+G26+G19</f>
        <v>77185</v>
      </c>
      <c r="H49" s="6">
        <f t="shared" si="34"/>
        <v>3514</v>
      </c>
      <c r="I49" s="6">
        <f t="shared" si="34"/>
        <v>607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7666</v>
      </c>
      <c r="N49" s="6">
        <f t="shared" ref="N49" si="35">N48+N47+N44+N40+N26+N19</f>
        <v>3606</v>
      </c>
      <c r="O49" s="6">
        <f t="shared" ref="O49" si="36">O48+O47+O44+O40+O26+O19</f>
        <v>628</v>
      </c>
      <c r="P49" s="6">
        <f t="shared" ref="P49" si="37">P48+P47+P44+P40+P26+P19</f>
        <v>1627</v>
      </c>
      <c r="Q49" s="6">
        <f t="shared" ref="Q49" si="38">Q48+Q47+Q44+Q40+Q26+Q19</f>
        <v>0</v>
      </c>
      <c r="R49" s="6">
        <f t="shared" ref="R49" si="39">R48+R47+R44+R40+R26+R19</f>
        <v>14</v>
      </c>
      <c r="S49" s="6">
        <f t="shared" ref="S49" si="40">S48+S47+S44+S40+S26+S19</f>
        <v>4</v>
      </c>
      <c r="T49" s="6">
        <f t="shared" ref="T49" si="41">T48+T47+T44+T40+T26+T19</f>
        <v>22</v>
      </c>
      <c r="U49" s="6">
        <f t="shared" ref="U49" si="42">U48+U47+U44+U40+U26+U19</f>
        <v>124</v>
      </c>
      <c r="V49" s="6">
        <f t="shared" ref="V49" si="43">V48+V47+V44+V40+V26+V19</f>
        <v>1641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2021-09-09T01:09:14Z</dcterms:modified>
</cp:coreProperties>
</file>