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illy\Desktop\觀光統計月報\11109\11109觀光統計月報\11109\11109月入出境報表\"/>
    </mc:Choice>
  </mc:AlternateContent>
  <xr:revisionPtr revIDLastSave="0" documentId="13_ncr:1_{75AA701F-DDD5-4D11-BE5E-7529E5575230}" xr6:coauthVersionLast="36" xr6:coauthVersionMax="36" xr10:uidLastSave="{00000000-0000-0000-0000-000000000000}"/>
  <bookViews>
    <workbookView xWindow="720" yWindow="390" windowWidth="18075" windowHeight="6420" xr2:uid="{00000000-000D-0000-FFFF-FFFF00000000}"/>
  </bookViews>
  <sheets>
    <sheet name="來臺旅客按國籍" sheetId="2" r:id="rId1"/>
  </sheets>
  <calcPr calcId="191029"/>
</workbook>
</file>

<file path=xl/calcChain.xml><?xml version="1.0" encoding="utf-8"?>
<calcChain xmlns="http://schemas.openxmlformats.org/spreadsheetml/2006/main">
  <c r="E46" i="2" l="1"/>
  <c r="D46" i="2"/>
  <c r="F45" i="2"/>
  <c r="F44" i="2"/>
  <c r="F43" i="2"/>
  <c r="E42" i="2"/>
  <c r="F42" i="2" s="1"/>
  <c r="D42" i="2"/>
  <c r="F41" i="2"/>
  <c r="F40" i="2"/>
  <c r="F39" i="2"/>
  <c r="E39" i="2"/>
  <c r="D39" i="2"/>
  <c r="F38" i="2"/>
  <c r="F37" i="2"/>
  <c r="F36" i="2"/>
  <c r="E35" i="2"/>
  <c r="F35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F22" i="2" s="1"/>
  <c r="D22" i="2"/>
  <c r="F21" i="2"/>
  <c r="F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46" i="2" l="1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<sst xmlns="http://schemas.openxmlformats.org/spreadsheetml/2006/main" count="98" uniqueCount="56">
  <si>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</si>
  <si>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</si>
  <si>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</si>
  <si>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</si>
  <si>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</si>
  <si>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</si>
  <si>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</si>
  <si>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</si>
  <si>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</si>
  <si>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</si>
  <si>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</si>
  <si>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</si>
  <si>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</si>
  <si>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</si>
  <si>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</si>
  <si>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</si>
  <si>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</si>
  <si>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</si>
  <si>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</si>
  <si>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</si>
  <si>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</si>
  <si>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</si>
  <si>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</si>
  <si>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</si>
  <si>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</si>
  <si>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</si>
  <si>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</si>
  <si>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</si>
  <si>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</si>
  <si>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</si>
  <si>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</si>
  <si>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</si>
  <si>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</si>
  <si>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</si>
  <si>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</si>
  <si>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</si>
  <si>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</si>
  <si>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</si>
  <si>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</si>
  <si>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</si>
  <si>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</si>
  <si>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</si>
  <si>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</si>
  <si>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</si>
  <si>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</si>
  <si>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</si>
  <si>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</si>
  <si>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</si>
  <si>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</si>
  <si>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</si>
  <si>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</si>
  <si>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</si>
  <si>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</si>
  <si>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111年1至9月來臺旅客人次及成長率－按國籍分
Table 1-3 Visitor Arrivals by Nationality,
 January-September, 2022</t>
  </si>
  <si>
    <t>111年1至9月
Jan.-September., 2022</t>
  </si>
  <si>
    <t>110年1至9月
Jan.-September.,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</si>
</sst>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workbookViewId="0">
      <pane ySplit="2" topLeftCell="A30" activePane="bottomLeft" state="frozen"/>
      <selection pane="bottomLeft" activeCell="D48" sqref="D48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22565</v>
      </c>
      <c r="E3" s="4">
        <v>7297</v>
      </c>
      <c r="F3" s="5">
        <f>IF(E3=0,"-",(D3-E3)/E3*100)</f>
        <v>209.23667260518019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6633</v>
      </c>
      <c r="E4" s="4">
        <v>2373</v>
      </c>
      <c r="F4" s="5">
        <f t="shared" ref="F4:F46" si="0">IF(E4=0,"-",(D4-E4)/E4*100)</f>
        <v>179.51959544879898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4907</v>
      </c>
      <c r="E5" s="4">
        <v>1204</v>
      </c>
      <c r="F5" s="5">
        <f t="shared" si="0"/>
        <v>307.55813953488371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1231</v>
      </c>
      <c r="E6" s="4">
        <v>503</v>
      </c>
      <c r="F6" s="5">
        <f t="shared" si="0"/>
        <v>144.73161033797217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14381</v>
      </c>
      <c r="E7" s="4">
        <v>3647</v>
      </c>
      <c r="F7" s="5">
        <f t="shared" si="0"/>
        <v>294.3241020016452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4847</v>
      </c>
      <c r="E8" s="4">
        <v>1530</v>
      </c>
      <c r="F8" s="5">
        <f t="shared" si="0"/>
        <v>216.79738562091501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43274</v>
      </c>
      <c r="E9" s="4">
        <v>7308</v>
      </c>
      <c r="F9" s="5">
        <f t="shared" si="0"/>
        <v>492.14559386973178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31106</v>
      </c>
      <c r="E10" s="4">
        <v>7350</v>
      </c>
      <c r="F10" s="5">
        <f t="shared" si="0"/>
        <v>323.21088435374151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22471</v>
      </c>
      <c r="E11" s="4">
        <v>6287</v>
      </c>
      <c r="F11" s="5">
        <f t="shared" si="0"/>
        <v>257.42007316685226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80784</v>
      </c>
      <c r="E12" s="4">
        <v>22044</v>
      </c>
      <c r="F12" s="5">
        <f t="shared" si="0"/>
        <v>266.46706586826349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1968</v>
      </c>
      <c r="E13" s="4">
        <f>E14-E7-E8-E9-E10-E11-E12</f>
        <v>674</v>
      </c>
      <c r="F13" s="5">
        <f t="shared" si="0"/>
        <v>191.98813056379822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198831</v>
      </c>
      <c r="E14" s="4">
        <v>48840</v>
      </c>
      <c r="F14" s="5">
        <f t="shared" si="0"/>
        <v>307.1068796068796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1117</v>
      </c>
      <c r="E15" s="4">
        <f>E16-E3-E4-E5-E6-E14</f>
        <v>393</v>
      </c>
      <c r="F15" s="5">
        <f t="shared" si="0"/>
        <v>184.22391857506361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235284</v>
      </c>
      <c r="E16" s="4">
        <v>60610</v>
      </c>
      <c r="F16" s="5">
        <f t="shared" si="0"/>
        <v>288.19336743111694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2981</v>
      </c>
      <c r="E17" s="4">
        <v>756</v>
      </c>
      <c r="F17" s="5">
        <f t="shared" si="0"/>
        <v>294.31216931216932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20302</v>
      </c>
      <c r="E18" s="4">
        <v>7202</v>
      </c>
      <c r="F18" s="5">
        <f t="shared" si="0"/>
        <v>181.89391835601222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369</v>
      </c>
      <c r="E19" s="4">
        <v>123</v>
      </c>
      <c r="F19" s="5">
        <f t="shared" si="0"/>
        <v>200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378</v>
      </c>
      <c r="E20" s="4">
        <v>105</v>
      </c>
      <c r="F20" s="5">
        <f t="shared" si="0"/>
        <v>260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77</v>
      </c>
      <c r="E21" s="4">
        <v>19</v>
      </c>
      <c r="F21" s="5">
        <f t="shared" si="0"/>
        <v>305.26315789473688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2122</v>
      </c>
      <c r="E22" s="4">
        <f>E23-E17-E18-E19-E20-E21</f>
        <v>655</v>
      </c>
      <c r="F22" s="5">
        <f>IF(E22=0,"-",(D22-E22)/E22*100)</f>
        <v>223.96946564885499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26229</v>
      </c>
      <c r="E23" s="4">
        <v>8860</v>
      </c>
      <c r="F23" s="5">
        <f t="shared" si="0"/>
        <v>196.03837471783297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972</v>
      </c>
      <c r="E24" s="4">
        <v>571</v>
      </c>
      <c r="F24" s="5">
        <f t="shared" si="0"/>
        <v>70.2276707530648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3271</v>
      </c>
      <c r="E25" s="4">
        <v>1193</v>
      </c>
      <c r="F25" s="5">
        <f t="shared" si="0"/>
        <v>174.18273260687343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3821</v>
      </c>
      <c r="E26" s="4">
        <v>1417</v>
      </c>
      <c r="F26" s="5">
        <f t="shared" si="0"/>
        <v>169.65419901199718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1131</v>
      </c>
      <c r="E27" s="4">
        <v>402</v>
      </c>
      <c r="F27" s="5">
        <f t="shared" si="0"/>
        <v>181.34328358208955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3016</v>
      </c>
      <c r="E28" s="4">
        <v>1481</v>
      </c>
      <c r="F28" s="5">
        <f t="shared" si="0"/>
        <v>103.64618501012831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450</v>
      </c>
      <c r="E29" s="4">
        <v>136</v>
      </c>
      <c r="F29" s="5">
        <f t="shared" si="0"/>
        <v>230.88235294117646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855</v>
      </c>
      <c r="E30" s="4">
        <v>307</v>
      </c>
      <c r="F30" s="5">
        <f t="shared" si="0"/>
        <v>178.50162866449512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6524</v>
      </c>
      <c r="E31" s="4">
        <v>2142</v>
      </c>
      <c r="F31" s="5">
        <f t="shared" si="0"/>
        <v>204.57516339869278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426</v>
      </c>
      <c r="E32" s="4">
        <v>169</v>
      </c>
      <c r="F32" s="5">
        <f t="shared" si="0"/>
        <v>152.07100591715977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81</v>
      </c>
      <c r="E33" s="4">
        <v>51</v>
      </c>
      <c r="F33" s="5">
        <f t="shared" si="0"/>
        <v>58.82352941176471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491</v>
      </c>
      <c r="E34" s="4">
        <v>184</v>
      </c>
      <c r="F34" s="5">
        <f t="shared" si="0"/>
        <v>166.84782608695653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8789</v>
      </c>
      <c r="E35" s="4">
        <f>E36-E24-E25-E26-E27-E28-E29-E30-E31-E32-E33-E34</f>
        <v>4028</v>
      </c>
      <c r="F35" s="5">
        <f t="shared" si="0"/>
        <v>118.19761668321749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29827</v>
      </c>
      <c r="E36" s="4">
        <v>12081</v>
      </c>
      <c r="F36" s="5">
        <f t="shared" si="0"/>
        <v>146.89181359159008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1824</v>
      </c>
      <c r="E37" s="4">
        <v>342</v>
      </c>
      <c r="F37" s="5">
        <f t="shared" si="0"/>
        <v>433.33333333333331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380</v>
      </c>
      <c r="E38" s="4">
        <v>105</v>
      </c>
      <c r="F38" s="5">
        <f t="shared" si="0"/>
        <v>261.90476190476193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329</v>
      </c>
      <c r="E39" s="4">
        <f>E40-E37-E38</f>
        <v>483</v>
      </c>
      <c r="F39" s="5">
        <f t="shared" si="0"/>
        <v>-31.884057971014489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2533</v>
      </c>
      <c r="E40" s="4">
        <v>930</v>
      </c>
      <c r="F40" s="5">
        <f t="shared" si="0"/>
        <v>172.36559139784947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1066</v>
      </c>
      <c r="E41" s="4">
        <v>259</v>
      </c>
      <c r="F41" s="5">
        <f t="shared" si="0"/>
        <v>311.58301158301163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1053</v>
      </c>
      <c r="E42" s="4">
        <f>E43-E41</f>
        <v>361</v>
      </c>
      <c r="F42" s="5">
        <f t="shared" si="0"/>
        <v>191.68975069252076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2119</v>
      </c>
      <c r="E43" s="4">
        <v>620</v>
      </c>
      <c r="F43" s="5">
        <f t="shared" si="0"/>
        <v>241.77419354838713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102</v>
      </c>
      <c r="E44" s="4">
        <v>41</v>
      </c>
      <c r="F44" s="5">
        <f t="shared" si="0"/>
        <v>148.78048780487805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31425</v>
      </c>
      <c r="E45" s="4">
        <v>19777</v>
      </c>
      <c r="F45" s="5">
        <f t="shared" si="0"/>
        <v>58.896698184760076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327519</v>
      </c>
      <c r="E46" s="8">
        <f>E44+E43+E40+E36+E23+E16+E45</f>
        <v>102919</v>
      </c>
      <c r="F46" s="5">
        <f t="shared" si="0"/>
        <v>218.2298700920141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2018-08-28T08:26:50Z</cp:lastPrinted>
  <dcterms:created xsi:type="dcterms:W3CDTF">2018-08-16T06:50:08Z</dcterms:created>
  <dcterms:modified xsi:type="dcterms:W3CDTF">2022-10-25T07:52:05Z</dcterms:modified>
</cp:coreProperties>
</file>