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36" i="2" l="1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M43" i="2" s="1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D15" i="2" s="1"/>
  <c r="E17" i="2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E37" i="2"/>
  <c r="D37" i="2" s="1"/>
  <c r="E38" i="2"/>
  <c r="E40" i="2"/>
  <c r="D40" i="2" s="1"/>
  <c r="E41" i="2"/>
  <c r="D41" i="2" s="1"/>
  <c r="E42" i="2"/>
  <c r="E44" i="2"/>
  <c r="D44" i="2" s="1"/>
  <c r="E45" i="2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E25" i="2" s="1"/>
  <c r="F18" i="2"/>
  <c r="F16" i="2"/>
  <c r="E18" i="2" l="1"/>
  <c r="E39" i="2"/>
  <c r="M39" i="2"/>
  <c r="M18" i="2"/>
  <c r="D18" i="2" s="1"/>
  <c r="D34" i="2"/>
  <c r="D26" i="2"/>
  <c r="D45" i="2"/>
  <c r="D17" i="2"/>
  <c r="M25" i="2"/>
  <c r="D42" i="2"/>
  <c r="D14" i="2"/>
  <c r="D6" i="2"/>
  <c r="D43" i="2"/>
  <c r="E46" i="2"/>
  <c r="D46" i="2" s="1"/>
  <c r="M16" i="2"/>
  <c r="D22" i="2"/>
  <c r="E16" i="2"/>
  <c r="M46" i="2"/>
  <c r="D4" i="2"/>
  <c r="D38" i="2"/>
  <c r="D30" i="2"/>
  <c r="E49" i="2"/>
  <c r="D49" i="2" s="1"/>
  <c r="M49" i="2"/>
  <c r="D10" i="2"/>
  <c r="D25" i="2"/>
  <c r="D39" i="2" l="1"/>
  <c r="D16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<sst xmlns="http://schemas.openxmlformats.org/spreadsheetml/2006/main" count="121" uniqueCount="74">
  <si>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</si>
  <si>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</si>
  <si>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</si>
  <si>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</si>
  <si>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</si>
  <si>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</si>
  <si>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</si>
  <si>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</si>
  <si>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</si>
  <si>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</si>
  <si>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</si>
  <si>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</si>
  <si>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</si>
  <si>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</si>
  <si>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</si>
  <si>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</si>
  <si>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</si>
  <si>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</si>
  <si>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</si>
  <si>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</si>
  <si>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</si>
  <si>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</si>
  <si>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</si>
  <si>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</si>
  <si>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</si>
  <si>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</si>
  <si>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</si>
  <si>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</si>
  <si>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</si>
  <si>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</si>
  <si>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</si>
  <si>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</si>
  <si>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</si>
  <si>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</si>
  <si>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</si>
  <si>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</si>
  <si>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</si>
  <si>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</si>
  <si>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</si>
  <si>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</si>
  <si>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</si>
  <si>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</si>
  <si>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</si>
  <si>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</si>
  <si>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</si>
  <si>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</si>
  <si>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</si>
  <si>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</si>
  <si>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</si>
  <si>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</si>
  <si>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</si>
  <si>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</si>
  <si>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</si>
  <si>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</si>
  <si>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</si>
  <si>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</si>
  <si>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</si>
  <si>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</si>
  <si>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</si>
  <si>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</si>
  <si>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</si>
  <si>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</si>
  <si>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</si>
  <si>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</si>
  <si>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</si>
  <si>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</si>
  <si>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</si>
  <si>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</si>
  <si>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</si>
  <si>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</si>
  <si>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</si>
  <si>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</si>
  <si>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110年9月來臺旅客人次－按搭乘交通工具及入境港口分
Table 1-7  Visitor Arrivals by Mode of Transport &amp; Port of Entry,
September,2021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</si>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</sst>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2881</v>
      </c>
      <c r="E4" s="6">
        <f>SUM(F4:L4)</f>
        <v>2881</v>
      </c>
      <c r="F4" s="6">
        <v>99</v>
      </c>
      <c r="G4" s="6">
        <v>2741</v>
      </c>
      <c r="H4" s="6">
        <v>3</v>
      </c>
      <c r="I4" s="6">
        <v>38</v>
      </c>
      <c r="J4" s="6">
        <v>0</v>
      </c>
      <c r="K4" s="6">
        <v>0</v>
      </c>
      <c r="L4" s="6">
        <v>0</v>
      </c>
      <c r="M4" s="6">
        <f>SUM(N4:V4)</f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2186</v>
      </c>
      <c r="E5" s="6">
        <f t="shared" ref="E5:E49" si="1">SUM(F5:L5)</f>
        <v>2163</v>
      </c>
      <c r="F5" s="6">
        <v>185</v>
      </c>
      <c r="G5" s="6">
        <v>1864</v>
      </c>
      <c r="H5" s="6">
        <v>114</v>
      </c>
      <c r="I5" s="6">
        <v>0</v>
      </c>
      <c r="J5" s="6">
        <v>0</v>
      </c>
      <c r="K5" s="6">
        <v>0</v>
      </c>
      <c r="L5" s="6">
        <v>0</v>
      </c>
      <c r="M5" s="6">
        <f t="shared" ref="M5:M49" si="2">SUM(N5:V5)</f>
        <v>23</v>
      </c>
      <c r="N5" s="6">
        <v>12</v>
      </c>
      <c r="O5" s="6">
        <v>5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</v>
      </c>
      <c r="V5" s="6">
        <v>5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849</v>
      </c>
      <c r="E6" s="6">
        <f t="shared" si="1"/>
        <v>844</v>
      </c>
      <c r="F6" s="6">
        <v>1</v>
      </c>
      <c r="G6" s="6">
        <v>543</v>
      </c>
      <c r="H6" s="6">
        <v>300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5</v>
      </c>
      <c r="N6" s="6">
        <v>5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394</v>
      </c>
      <c r="E7" s="6">
        <f t="shared" si="1"/>
        <v>394</v>
      </c>
      <c r="F7" s="6">
        <v>0</v>
      </c>
      <c r="G7" s="6">
        <v>391</v>
      </c>
      <c r="H7" s="6">
        <v>3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126</v>
      </c>
      <c r="E8" s="6">
        <f t="shared" si="1"/>
        <v>112</v>
      </c>
      <c r="F8" s="6">
        <v>1</v>
      </c>
      <c r="G8" s="6">
        <v>109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f t="shared" si="2"/>
        <v>14</v>
      </c>
      <c r="N8" s="6">
        <v>0</v>
      </c>
      <c r="O8" s="6">
        <v>0</v>
      </c>
      <c r="P8" s="6">
        <v>9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5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71</v>
      </c>
      <c r="E9" s="6">
        <f t="shared" si="1"/>
        <v>70</v>
      </c>
      <c r="F9" s="6">
        <v>0</v>
      </c>
      <c r="G9" s="6">
        <v>70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560</v>
      </c>
      <c r="E10" s="6">
        <f t="shared" si="1"/>
        <v>468</v>
      </c>
      <c r="F10" s="6">
        <v>1</v>
      </c>
      <c r="G10" s="6">
        <v>463</v>
      </c>
      <c r="H10" s="6">
        <v>4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92</v>
      </c>
      <c r="N10" s="6">
        <v>0</v>
      </c>
      <c r="O10" s="6">
        <v>19</v>
      </c>
      <c r="P10" s="6">
        <v>46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27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184</v>
      </c>
      <c r="E11" s="6">
        <f t="shared" si="1"/>
        <v>184</v>
      </c>
      <c r="F11" s="6">
        <v>0</v>
      </c>
      <c r="G11" s="6">
        <v>183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669</v>
      </c>
      <c r="E12" s="6">
        <f t="shared" si="1"/>
        <v>384</v>
      </c>
      <c r="F12" s="6">
        <v>18</v>
      </c>
      <c r="G12" s="6">
        <v>364</v>
      </c>
      <c r="H12" s="6">
        <v>1</v>
      </c>
      <c r="I12" s="6">
        <v>1</v>
      </c>
      <c r="J12" s="6">
        <v>0</v>
      </c>
      <c r="K12" s="6">
        <v>0</v>
      </c>
      <c r="L12" s="6">
        <v>0</v>
      </c>
      <c r="M12" s="6">
        <f t="shared" si="2"/>
        <v>285</v>
      </c>
      <c r="N12" s="6">
        <v>63</v>
      </c>
      <c r="O12" s="6">
        <v>0</v>
      </c>
      <c r="P12" s="6">
        <v>32</v>
      </c>
      <c r="Q12" s="6">
        <v>0</v>
      </c>
      <c r="R12" s="6">
        <v>0</v>
      </c>
      <c r="S12" s="6">
        <v>0</v>
      </c>
      <c r="T12" s="6">
        <v>0</v>
      </c>
      <c r="U12" s="6">
        <v>22</v>
      </c>
      <c r="V12" s="6">
        <v>168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277</v>
      </c>
      <c r="E13" s="6">
        <f t="shared" si="1"/>
        <v>135</v>
      </c>
      <c r="F13" s="6">
        <v>0</v>
      </c>
      <c r="G13" s="6">
        <v>134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142</v>
      </c>
      <c r="N13" s="6">
        <v>86</v>
      </c>
      <c r="O13" s="6">
        <v>5</v>
      </c>
      <c r="P13" s="6">
        <v>34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17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126</v>
      </c>
      <c r="E14" s="6">
        <f t="shared" si="1"/>
        <v>125</v>
      </c>
      <c r="F14" s="6">
        <v>1</v>
      </c>
      <c r="G14" s="6">
        <v>124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110</v>
      </c>
      <c r="E15" s="6">
        <f t="shared" si="1"/>
        <v>88</v>
      </c>
      <c r="F15" s="6">
        <v>0</v>
      </c>
      <c r="G15" s="6">
        <v>88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22</v>
      </c>
      <c r="N15" s="6">
        <v>0</v>
      </c>
      <c r="O15" s="6">
        <v>19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3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73</v>
      </c>
      <c r="E16" s="6">
        <f t="shared" si="1"/>
        <v>66</v>
      </c>
      <c r="F16" s="6">
        <f t="shared" ref="F16" si="3">F17-F10-F11-F12-F13-F14-F15</f>
        <v>0</v>
      </c>
      <c r="G16" s="6">
        <f t="shared" ref="G16:L16" si="4">G17-G10-G11-G12-G13-G14-G15</f>
        <v>66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7</v>
      </c>
      <c r="N16" s="6">
        <f t="shared" ref="N16:V16" si="5">N17-N10-N11-N12-N13-N14-N15</f>
        <v>4</v>
      </c>
      <c r="O16" s="6">
        <f t="shared" si="5"/>
        <v>1</v>
      </c>
      <c r="P16" s="6">
        <f t="shared" si="5"/>
        <v>2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1999</v>
      </c>
      <c r="E17" s="6">
        <f t="shared" si="1"/>
        <v>1450</v>
      </c>
      <c r="F17" s="6">
        <v>20</v>
      </c>
      <c r="G17" s="6">
        <v>1422</v>
      </c>
      <c r="H17" s="6">
        <v>7</v>
      </c>
      <c r="I17" s="6">
        <v>1</v>
      </c>
      <c r="J17" s="6">
        <v>0</v>
      </c>
      <c r="K17" s="6">
        <v>0</v>
      </c>
      <c r="L17" s="6">
        <v>0</v>
      </c>
      <c r="M17" s="6">
        <f t="shared" si="2"/>
        <v>549</v>
      </c>
      <c r="N17" s="6">
        <v>153</v>
      </c>
      <c r="O17" s="6">
        <v>44</v>
      </c>
      <c r="P17" s="6">
        <v>115</v>
      </c>
      <c r="Q17" s="6">
        <v>0</v>
      </c>
      <c r="R17" s="6">
        <v>0</v>
      </c>
      <c r="S17" s="6">
        <v>0</v>
      </c>
      <c r="T17" s="6">
        <v>0</v>
      </c>
      <c r="U17" s="6">
        <v>22</v>
      </c>
      <c r="V17" s="6">
        <v>215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53</v>
      </c>
      <c r="E18" s="6">
        <f t="shared" si="1"/>
        <v>51</v>
      </c>
      <c r="F18" s="6">
        <f t="shared" ref="F18" si="6">F19-F17-F4-F5-F6-F7-F8-F9</f>
        <v>0</v>
      </c>
      <c r="G18" s="6">
        <f t="shared" ref="G18:L18" si="7">G19-G17-G4-G5-G6-G7-G8-G9</f>
        <v>51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2</v>
      </c>
      <c r="N18" s="6">
        <f t="shared" ref="N18:V18" si="8">N19-N17-N4-N5-N6-N7-N8-N9</f>
        <v>0</v>
      </c>
      <c r="O18" s="6">
        <f t="shared" si="8"/>
        <v>2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8559</v>
      </c>
      <c r="E19" s="6">
        <f t="shared" si="1"/>
        <v>7965</v>
      </c>
      <c r="F19" s="6">
        <v>306</v>
      </c>
      <c r="G19" s="6">
        <v>7191</v>
      </c>
      <c r="H19" s="6">
        <v>429</v>
      </c>
      <c r="I19" s="6">
        <v>39</v>
      </c>
      <c r="J19" s="6">
        <v>0</v>
      </c>
      <c r="K19" s="6">
        <v>0</v>
      </c>
      <c r="L19" s="6">
        <v>0</v>
      </c>
      <c r="M19" s="6">
        <f t="shared" si="2"/>
        <v>594</v>
      </c>
      <c r="N19" s="6">
        <v>170</v>
      </c>
      <c r="O19" s="6">
        <v>51</v>
      </c>
      <c r="P19" s="6">
        <v>124</v>
      </c>
      <c r="Q19" s="6">
        <v>0</v>
      </c>
      <c r="R19" s="6">
        <v>0</v>
      </c>
      <c r="S19" s="6">
        <v>0</v>
      </c>
      <c r="T19" s="6">
        <v>0</v>
      </c>
      <c r="U19" s="6">
        <v>23</v>
      </c>
      <c r="V19" s="6">
        <v>226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89</v>
      </c>
      <c r="E20" s="6">
        <f t="shared" si="1"/>
        <v>89</v>
      </c>
      <c r="F20" s="6">
        <v>3</v>
      </c>
      <c r="G20" s="6">
        <v>84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1065</v>
      </c>
      <c r="E21" s="6">
        <f t="shared" si="1"/>
        <v>1061</v>
      </c>
      <c r="F21" s="6">
        <v>3</v>
      </c>
      <c r="G21" s="6">
        <v>1049</v>
      </c>
      <c r="H21" s="6">
        <v>9</v>
      </c>
      <c r="I21" s="6">
        <v>0</v>
      </c>
      <c r="J21" s="6">
        <v>0</v>
      </c>
      <c r="K21" s="6">
        <v>0</v>
      </c>
      <c r="L21" s="6">
        <v>0</v>
      </c>
      <c r="M21" s="6">
        <f t="shared" si="2"/>
        <v>4</v>
      </c>
      <c r="N21" s="6">
        <v>0</v>
      </c>
      <c r="O21" s="6">
        <v>0</v>
      </c>
      <c r="P21" s="6">
        <v>3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12</v>
      </c>
      <c r="E22" s="6">
        <f t="shared" si="1"/>
        <v>10</v>
      </c>
      <c r="F22" s="6">
        <v>0</v>
      </c>
      <c r="G22" s="6">
        <v>10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2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2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13</v>
      </c>
      <c r="E23" s="6">
        <f t="shared" si="1"/>
        <v>12</v>
      </c>
      <c r="F23" s="6">
        <v>0</v>
      </c>
      <c r="G23" s="6">
        <v>12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5</v>
      </c>
      <c r="E24" s="6">
        <f t="shared" si="1"/>
        <v>5</v>
      </c>
      <c r="F24" s="6">
        <v>0</v>
      </c>
      <c r="G24" s="6">
        <v>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187</v>
      </c>
      <c r="E25" s="6">
        <f t="shared" si="1"/>
        <v>184</v>
      </c>
      <c r="F25" s="6">
        <f t="shared" ref="F25" si="9">F26-F20-F21-F22-F23-F24</f>
        <v>0</v>
      </c>
      <c r="G25" s="6">
        <f t="shared" ref="G25" si="10">G26-G20-G21-G22-G23-G24</f>
        <v>181</v>
      </c>
      <c r="H25" s="6">
        <f t="shared" ref="H25" si="11">H26-H20-H21-H22-H23-H24</f>
        <v>3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3</v>
      </c>
      <c r="N25" s="6">
        <f t="shared" ref="N25" si="16">N26-N20-N21-N22-N23-N24</f>
        <v>0</v>
      </c>
      <c r="O25" s="6">
        <f t="shared" ref="O25" si="17">O26-O20-O21-O22-O23-O24</f>
        <v>0</v>
      </c>
      <c r="P25" s="6">
        <f t="shared" ref="P25" si="18">P26-P20-P21-P22-P23-P24</f>
        <v>1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2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1371</v>
      </c>
      <c r="E26" s="6">
        <f t="shared" si="1"/>
        <v>1361</v>
      </c>
      <c r="F26" s="6">
        <v>6</v>
      </c>
      <c r="G26" s="6">
        <v>1341</v>
      </c>
      <c r="H26" s="6">
        <v>14</v>
      </c>
      <c r="I26" s="6">
        <v>0</v>
      </c>
      <c r="J26" s="6">
        <v>0</v>
      </c>
      <c r="K26" s="6">
        <v>0</v>
      </c>
      <c r="L26" s="6">
        <v>0</v>
      </c>
      <c r="M26" s="6">
        <f t="shared" si="2"/>
        <v>10</v>
      </c>
      <c r="N26" s="6">
        <v>0</v>
      </c>
      <c r="O26" s="6">
        <v>0</v>
      </c>
      <c r="P26" s="6">
        <v>4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6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64</v>
      </c>
      <c r="E27" s="6">
        <f t="shared" si="1"/>
        <v>55</v>
      </c>
      <c r="F27" s="6">
        <v>0</v>
      </c>
      <c r="G27" s="6">
        <v>55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9</v>
      </c>
      <c r="N27" s="6">
        <v>0</v>
      </c>
      <c r="O27" s="6">
        <v>0</v>
      </c>
      <c r="P27" s="6">
        <v>6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3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238</v>
      </c>
      <c r="E28" s="6">
        <f t="shared" si="1"/>
        <v>231</v>
      </c>
      <c r="F28" s="6">
        <v>8</v>
      </c>
      <c r="G28" s="6">
        <v>223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7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6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224</v>
      </c>
      <c r="E29" s="6">
        <f t="shared" si="1"/>
        <v>223</v>
      </c>
      <c r="F29" s="6">
        <v>2</v>
      </c>
      <c r="G29" s="6">
        <v>221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57</v>
      </c>
      <c r="E30" s="6">
        <f t="shared" si="1"/>
        <v>53</v>
      </c>
      <c r="F30" s="6">
        <v>0</v>
      </c>
      <c r="G30" s="6">
        <v>53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4</v>
      </c>
      <c r="N30" s="6">
        <v>0</v>
      </c>
      <c r="O30" s="6">
        <v>0</v>
      </c>
      <c r="P30" s="6">
        <v>4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175</v>
      </c>
      <c r="E31" s="6">
        <f t="shared" si="1"/>
        <v>141</v>
      </c>
      <c r="F31" s="6">
        <v>0</v>
      </c>
      <c r="G31" s="6">
        <v>141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34</v>
      </c>
      <c r="N31" s="6">
        <v>0</v>
      </c>
      <c r="O31" s="6">
        <v>1</v>
      </c>
      <c r="P31" s="6">
        <v>24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9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27</v>
      </c>
      <c r="E32" s="6">
        <f t="shared" si="1"/>
        <v>27</v>
      </c>
      <c r="F32" s="6">
        <v>0</v>
      </c>
      <c r="G32" s="6">
        <v>27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66</v>
      </c>
      <c r="E33" s="6">
        <f t="shared" si="1"/>
        <v>64</v>
      </c>
      <c r="F33" s="6">
        <v>0</v>
      </c>
      <c r="G33" s="6">
        <v>64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2</v>
      </c>
      <c r="N33" s="6">
        <v>0</v>
      </c>
      <c r="O33" s="6">
        <v>0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389</v>
      </c>
      <c r="E34" s="6">
        <f t="shared" si="1"/>
        <v>340</v>
      </c>
      <c r="F34" s="6">
        <v>8</v>
      </c>
      <c r="G34" s="6">
        <v>332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f t="shared" si="2"/>
        <v>49</v>
      </c>
      <c r="N34" s="6">
        <v>1</v>
      </c>
      <c r="O34" s="6">
        <v>0</v>
      </c>
      <c r="P34" s="6">
        <v>29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19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20</v>
      </c>
      <c r="E35" s="6">
        <f t="shared" si="1"/>
        <v>20</v>
      </c>
      <c r="F35" s="6">
        <v>1</v>
      </c>
      <c r="G35" s="6">
        <v>19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8</v>
      </c>
      <c r="E36" s="6">
        <f t="shared" si="1"/>
        <v>8</v>
      </c>
      <c r="F36" s="6">
        <v>0</v>
      </c>
      <c r="G36" s="6">
        <v>8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27</v>
      </c>
      <c r="E37" s="6">
        <f t="shared" si="1"/>
        <v>26</v>
      </c>
      <c r="F37" s="6">
        <v>0</v>
      </c>
      <c r="G37" s="6">
        <v>26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1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84</v>
      </c>
      <c r="E38" s="6">
        <f t="shared" si="1"/>
        <v>73</v>
      </c>
      <c r="F38" s="6">
        <v>1</v>
      </c>
      <c r="G38" s="6">
        <v>71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11</v>
      </c>
      <c r="N38" s="6">
        <v>1</v>
      </c>
      <c r="O38" s="6">
        <v>0</v>
      </c>
      <c r="P38" s="6">
        <v>10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564</v>
      </c>
      <c r="E39" s="6">
        <f t="shared" si="1"/>
        <v>497</v>
      </c>
      <c r="F39" s="6">
        <f t="shared" ref="F39" si="25">F40-F27-F28-F29-F30-F31-F32-F33-F34-F35-F36-F37-F38</f>
        <v>1</v>
      </c>
      <c r="G39" s="6">
        <f t="shared" ref="G39:L39" si="26">G40-G27-G28-G29-G30-G31-G32-G33-G34-G35-G36-G37-G38</f>
        <v>495</v>
      </c>
      <c r="H39" s="6">
        <f t="shared" si="26"/>
        <v>1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67</v>
      </c>
      <c r="N39" s="6">
        <f t="shared" ref="N39:V39" si="27">N40-N27-N28-N29-N30-N31-N32-N33-N34-N35-N36-N37-N38</f>
        <v>1</v>
      </c>
      <c r="O39" s="6">
        <f t="shared" si="27"/>
        <v>0</v>
      </c>
      <c r="P39" s="6">
        <f t="shared" si="27"/>
        <v>44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22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1943</v>
      </c>
      <c r="E40" s="6">
        <f t="shared" si="1"/>
        <v>1758</v>
      </c>
      <c r="F40" s="6">
        <v>21</v>
      </c>
      <c r="G40" s="6">
        <v>1735</v>
      </c>
      <c r="H40" s="6">
        <v>2</v>
      </c>
      <c r="I40" s="6">
        <v>0</v>
      </c>
      <c r="J40" s="6">
        <v>0</v>
      </c>
      <c r="K40" s="6">
        <v>0</v>
      </c>
      <c r="L40" s="6">
        <v>0</v>
      </c>
      <c r="M40" s="6">
        <f t="shared" si="2"/>
        <v>185</v>
      </c>
      <c r="N40" s="6">
        <v>3</v>
      </c>
      <c r="O40" s="6">
        <v>2</v>
      </c>
      <c r="P40" s="6">
        <v>119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61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40</v>
      </c>
      <c r="E41" s="6">
        <f t="shared" si="1"/>
        <v>39</v>
      </c>
      <c r="F41" s="6">
        <v>1</v>
      </c>
      <c r="G41" s="6">
        <v>37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f t="shared" si="2"/>
        <v>1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23</v>
      </c>
      <c r="E42" s="6">
        <f t="shared" si="1"/>
        <v>21</v>
      </c>
      <c r="F42" s="6">
        <v>0</v>
      </c>
      <c r="G42" s="6">
        <v>21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2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2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83</v>
      </c>
      <c r="E43" s="6">
        <f t="shared" si="1"/>
        <v>83</v>
      </c>
      <c r="F43" s="6">
        <f t="shared" ref="F43" si="28">F44-F41-F42</f>
        <v>0</v>
      </c>
      <c r="G43" s="6">
        <f t="shared" ref="G43:L43" si="29">G44-G41-G42</f>
        <v>83</v>
      </c>
      <c r="H43" s="6">
        <f t="shared" si="29"/>
        <v>0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0</v>
      </c>
      <c r="N43" s="6">
        <f t="shared" ref="N43:V43" si="30">N44-N41-N42</f>
        <v>0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146</v>
      </c>
      <c r="E44" s="6">
        <f t="shared" si="1"/>
        <v>143</v>
      </c>
      <c r="F44" s="6">
        <v>1</v>
      </c>
      <c r="G44" s="6">
        <v>141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f t="shared" si="2"/>
        <v>3</v>
      </c>
      <c r="N44" s="6">
        <v>0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2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47</v>
      </c>
      <c r="E45" s="6">
        <f t="shared" si="1"/>
        <v>42</v>
      </c>
      <c r="F45" s="6">
        <v>0</v>
      </c>
      <c r="G45" s="6">
        <v>42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5</v>
      </c>
      <c r="N45" s="6">
        <v>1</v>
      </c>
      <c r="O45" s="6">
        <v>0</v>
      </c>
      <c r="P45" s="6">
        <v>4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79</v>
      </c>
      <c r="E46" s="6">
        <f t="shared" si="1"/>
        <v>78</v>
      </c>
      <c r="F46" s="6">
        <f t="shared" ref="F46" si="31">F47-F45</f>
        <v>0</v>
      </c>
      <c r="G46" s="6">
        <f t="shared" ref="G46:L46" si="32">G47-G45</f>
        <v>78</v>
      </c>
      <c r="H46" s="6">
        <f t="shared" si="32"/>
        <v>0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</v>
      </c>
      <c r="N46" s="6">
        <f t="shared" ref="N46:V46" si="33">N47-N45</f>
        <v>1</v>
      </c>
      <c r="O46" s="6">
        <f t="shared" si="33"/>
        <v>0</v>
      </c>
      <c r="P46" s="6">
        <f t="shared" si="33"/>
        <v>0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126</v>
      </c>
      <c r="E47" s="6">
        <f t="shared" si="1"/>
        <v>120</v>
      </c>
      <c r="F47" s="6">
        <v>0</v>
      </c>
      <c r="G47" s="6">
        <v>120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6</v>
      </c>
      <c r="N47" s="6">
        <v>2</v>
      </c>
      <c r="O47" s="6">
        <v>0</v>
      </c>
      <c r="P47" s="6">
        <v>4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119</v>
      </c>
      <c r="E48" s="6">
        <f t="shared" si="1"/>
        <v>47</v>
      </c>
      <c r="F48" s="6">
        <v>1</v>
      </c>
      <c r="G48" s="6">
        <v>45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72</v>
      </c>
      <c r="N48" s="6">
        <v>37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2</v>
      </c>
      <c r="V48" s="6">
        <v>33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12264</v>
      </c>
      <c r="E49" s="6">
        <f t="shared" si="1"/>
        <v>11394</v>
      </c>
      <c r="F49" s="6">
        <f>F48+F47+F44+F40+F26+F19</f>
        <v>335</v>
      </c>
      <c r="G49" s="6">
        <f t="shared" ref="G49:L49" si="34">G48+G47+G44+G40+G26+G19</f>
        <v>10573</v>
      </c>
      <c r="H49" s="6">
        <f t="shared" si="34"/>
        <v>447</v>
      </c>
      <c r="I49" s="6">
        <f t="shared" si="34"/>
        <v>39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870</v>
      </c>
      <c r="N49" s="6">
        <f t="shared" ref="N49" si="35">N48+N47+N44+N40+N26+N19</f>
        <v>212</v>
      </c>
      <c r="O49" s="6">
        <f t="shared" ref="O49" si="36">O48+O47+O44+O40+O26+O19</f>
        <v>53</v>
      </c>
      <c r="P49" s="6">
        <f t="shared" ref="P49" si="37">P48+P47+P44+P40+P26+P19</f>
        <v>252</v>
      </c>
      <c r="Q49" s="6">
        <f t="shared" ref="Q49" si="38">Q48+Q47+Q44+Q40+Q26+Q19</f>
        <v>0</v>
      </c>
      <c r="R49" s="6">
        <f t="shared" ref="R49" si="39">R48+R47+R44+R40+R26+R19</f>
        <v>0</v>
      </c>
      <c r="S49" s="6">
        <f t="shared" ref="S49" si="40">S48+S47+S44+S40+S26+S19</f>
        <v>0</v>
      </c>
      <c r="T49" s="6">
        <f t="shared" ref="T49" si="41">T48+T47+T44+T40+T26+T19</f>
        <v>0</v>
      </c>
      <c r="U49" s="6">
        <f t="shared" ref="U49" si="42">U48+U47+U44+U40+U26+U19</f>
        <v>25</v>
      </c>
      <c r="V49" s="6">
        <f t="shared" ref="V49" si="43">V48+V47+V44+V40+V26+V19</f>
        <v>328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2021-10-14T01:27:25Z</dcterms:modified>
</cp:coreProperties>
</file>