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5月來臺旅客人次及成長率－按國籍分
Table 1-3 Visitor Arrivals by Nationality,
 January-May, 2021</t>
  </si>
  <si>
    <t>110年1至5月
Jan.-May., 2021</t>
  </si>
  <si>
    <t>109年1至5月
Jan.-May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4955.0</v>
      </c>
      <c r="E3" s="4" t="n">
        <v>262083.0</v>
      </c>
      <c r="F3" s="5" t="n">
        <f>IF(E3=0,"-",(D3-E3)/E3*100)</f>
        <v>-98.1093775635962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532.0</v>
      </c>
      <c r="E4" s="4" t="n">
        <v>176740.0</v>
      </c>
      <c r="F4" s="5" t="n">
        <f ref="F4:F46" si="0" t="shared">IF(E4=0,"-",(D4-E4)/E4*100)</f>
        <v>-99.1331899966051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896.0</v>
      </c>
      <c r="E5" s="4" t="n">
        <v>5998.0</v>
      </c>
      <c r="F5" s="5" t="n">
        <f si="0" t="shared"/>
        <v>-85.0616872290763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10.0</v>
      </c>
      <c r="E6" s="4" t="n">
        <v>2202.0</v>
      </c>
      <c r="F6" s="5" t="n">
        <f si="0" t="shared"/>
        <v>-85.92188919164397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541.0</v>
      </c>
      <c r="E7" s="4" t="n">
        <v>70290.0</v>
      </c>
      <c r="F7" s="5" t="n">
        <f si="0" t="shared"/>
        <v>-96.384976525821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048.0</v>
      </c>
      <c r="E8" s="4" t="n">
        <v>45023.0</v>
      </c>
      <c r="F8" s="5" t="n">
        <f si="0" t="shared"/>
        <v>-97.6723008240232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5348.0</v>
      </c>
      <c r="E9" s="4" t="n">
        <v>41434.0</v>
      </c>
      <c r="F9" s="5" t="n">
        <f si="0" t="shared"/>
        <v>-87.0927257807597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227.0</v>
      </c>
      <c r="E10" s="4" t="n">
        <v>70210.0</v>
      </c>
      <c r="F10" s="5" t="n">
        <f si="0" t="shared"/>
        <v>-91.1308930351801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6031.0</v>
      </c>
      <c r="E11" s="4" t="n">
        <v>55406.0</v>
      </c>
      <c r="F11" s="5" t="n">
        <f si="0" t="shared"/>
        <v>-89.1148973035411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1784.0</v>
      </c>
      <c r="E12" s="4" t="n">
        <v>78294.0</v>
      </c>
      <c r="F12" s="5" t="n">
        <f si="0" t="shared"/>
        <v>-72.1766674330089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540.0</v>
      </c>
      <c r="E13" s="4" t="n">
        <f>E14-E7-E8-E9-E10-E11-E12</f>
        <v>3635.0</v>
      </c>
      <c r="F13" s="5" t="n">
        <f si="0" t="shared"/>
        <v>-85.1444291609353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43519.0</v>
      </c>
      <c r="E14" s="4" t="n">
        <v>364292.0</v>
      </c>
      <c r="F14" s="5" t="n">
        <f si="0" t="shared"/>
        <v>-88.0538139734059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69.0</v>
      </c>
      <c r="E15" s="4" t="n">
        <f>E16-E3-E4-E5-E6-E14</f>
        <v>1615.0</v>
      </c>
      <c r="F15" s="5" t="n">
        <f si="0" t="shared"/>
        <v>-83.343653250774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51481.0</v>
      </c>
      <c r="E16" s="4" t="n">
        <v>812930.0</v>
      </c>
      <c r="F16" s="5" t="n">
        <f si="0" t="shared"/>
        <v>-93.6672284206512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91.0</v>
      </c>
      <c r="E17" s="4" t="n">
        <v>21147.0</v>
      </c>
      <c r="F17" s="5" t="n">
        <f si="0" t="shared"/>
        <v>-97.67815765829668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051.0</v>
      </c>
      <c r="E18" s="4" t="n">
        <v>76833.0</v>
      </c>
      <c r="F18" s="5" t="n">
        <f si="0" t="shared"/>
        <v>-94.7275259328673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86.0</v>
      </c>
      <c r="E19" s="4" t="n">
        <v>515.0</v>
      </c>
      <c r="F19" s="5" t="n">
        <f si="0" t="shared"/>
        <v>-83.30097087378641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71.0</v>
      </c>
      <c r="E20" s="4" t="n">
        <v>655.0</v>
      </c>
      <c r="F20" s="5" t="n">
        <f si="0" t="shared"/>
        <v>-89.1603053435114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3.0</v>
      </c>
      <c r="E21" s="4" t="n">
        <v>206.0</v>
      </c>
      <c r="F21" s="5" t="n">
        <f si="0" t="shared"/>
        <v>-93.68932038834951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35.0</v>
      </c>
      <c r="E22" s="4" t="n">
        <f>E23-E17-E18-E19-E20-E21</f>
        <v>2234.0</v>
      </c>
      <c r="F22" s="5" t="n">
        <f>IF(E22=0,"-",(D22-E22)/E22*100)</f>
        <v>-85.0044762757385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047.0</v>
      </c>
      <c r="E23" s="4" t="n">
        <v>101590.0</v>
      </c>
      <c r="F23" s="5" t="n">
        <f si="0" t="shared"/>
        <v>-95.03199133773009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53.0</v>
      </c>
      <c r="E24" s="4" t="n">
        <v>1289.0</v>
      </c>
      <c r="F24" s="5" t="n">
        <f si="0" t="shared"/>
        <v>-72.614429790535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637.0</v>
      </c>
      <c r="E25" s="4" t="n">
        <v>9013.0</v>
      </c>
      <c r="F25" s="5" t="n">
        <f si="0" t="shared"/>
        <v>-92.9324309330966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867.0</v>
      </c>
      <c r="E26" s="4" t="n">
        <v>8644.0</v>
      </c>
      <c r="F26" s="5" t="n">
        <f si="0" t="shared"/>
        <v>-89.96992133271634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50.0</v>
      </c>
      <c r="E27" s="4" t="n">
        <v>2300.0</v>
      </c>
      <c r="F27" s="5" t="n">
        <f si="0" t="shared"/>
        <v>-89.13043478260869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958.0</v>
      </c>
      <c r="E28" s="4" t="n">
        <v>4348.0</v>
      </c>
      <c r="F28" s="5" t="n">
        <f si="0" t="shared"/>
        <v>-77.966881324747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73.0</v>
      </c>
      <c r="E29" s="4" t="n">
        <v>1369.0</v>
      </c>
      <c r="F29" s="5" t="n">
        <f si="0" t="shared"/>
        <v>-94.66764061358656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62.0</v>
      </c>
      <c r="E30" s="4" t="n">
        <v>1892.0</v>
      </c>
      <c r="F30" s="5" t="n">
        <f si="0" t="shared"/>
        <v>-91.4376321353065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309.0</v>
      </c>
      <c r="E31" s="4" t="n">
        <v>13361.0</v>
      </c>
      <c r="F31" s="5" t="n">
        <f si="0" t="shared"/>
        <v>-90.2028291295561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93.0</v>
      </c>
      <c r="E32" s="4" t="n">
        <v>1466.0</v>
      </c>
      <c r="F32" s="5" t="n">
        <f si="0" t="shared"/>
        <v>-93.65620736698499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4.0</v>
      </c>
      <c r="E33" s="4" t="n">
        <v>274.0</v>
      </c>
      <c r="F33" s="5" t="n">
        <f si="0" t="shared"/>
        <v>-87.59124087591242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01.0</v>
      </c>
      <c r="E34" s="4" t="n">
        <v>1396.0</v>
      </c>
      <c r="F34" s="5" t="n">
        <f si="0" t="shared"/>
        <v>-92.76504297994269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333.0</v>
      </c>
      <c r="E35" s="4" t="n">
        <f>E36-E24-E25-E26-E27-E28-E29-E30-E31-E32-E33-E34</f>
        <v>12223.0</v>
      </c>
      <c r="F35" s="5" t="n">
        <f si="0" t="shared"/>
        <v>-80.9130328070031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7170.0</v>
      </c>
      <c r="E36" s="4" t="n">
        <v>57575.0</v>
      </c>
      <c r="F36" s="5" t="n">
        <f si="0" t="shared"/>
        <v>-87.546678245766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235.0</v>
      </c>
      <c r="E37" s="4" t="n">
        <v>19241.0</v>
      </c>
      <c r="F37" s="5" t="n">
        <f si="0" t="shared"/>
        <v>-98.77864975832857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71.0</v>
      </c>
      <c r="E38" s="4" t="n">
        <v>3348.0</v>
      </c>
      <c r="F38" s="5" t="n">
        <f si="0" t="shared"/>
        <v>-97.87933094384708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63.0</v>
      </c>
      <c r="E39" s="4" t="n">
        <f>E40-E37-E38</f>
        <v>307.0</v>
      </c>
      <c r="F39" s="5" t="n">
        <f si="0" t="shared"/>
        <v>-14.332247557003258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569.0</v>
      </c>
      <c r="E40" s="4" t="n">
        <v>22896.0</v>
      </c>
      <c r="F40" s="5" t="n">
        <f si="0" t="shared"/>
        <v>-97.5148497554158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52.0</v>
      </c>
      <c r="E41" s="4" t="n">
        <v>1030.0</v>
      </c>
      <c r="F41" s="5" t="n">
        <f si="0" t="shared"/>
        <v>-85.2427184466019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11.0</v>
      </c>
      <c r="E42" s="4" t="n">
        <f>E43-E41</f>
        <v>972.0</v>
      </c>
      <c r="F42" s="5" t="n">
        <f si="0" t="shared"/>
        <v>-78.2921810699588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63.0</v>
      </c>
      <c r="E43" s="4" t="n">
        <v>2002.0</v>
      </c>
      <c r="F43" s="5" t="n">
        <f si="0" t="shared"/>
        <v>-81.8681318681318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20.0</v>
      </c>
      <c r="E44" s="4" t="n">
        <v>196.0</v>
      </c>
      <c r="F44" s="5" t="n">
        <f si="0" t="shared"/>
        <v>-89.79591836734694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9786.0</v>
      </c>
      <c r="E45" s="4" t="n">
        <v>257206.0</v>
      </c>
      <c r="F45" s="5" t="n">
        <f si="0" t="shared"/>
        <v>-96.1952676065099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74436.0</v>
      </c>
      <c r="E46" s="8" t="n">
        <f>E44+E43+E40+E36+E23+E16+E45</f>
        <v>1254395.0</v>
      </c>
      <c r="F46" s="5" t="n">
        <f si="0" t="shared"/>
        <v>-94.065984000255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