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0年1至5月來臺旅客人次及成長率－按國籍分
Table 1-3 Visitor Arrivals by Nationality,
 January-May, 2021</t>
  </si>
  <si>
    <t>110年1至5月
Jan.-May., 2021</t>
  </si>
  <si>
    <t>109年1至5月
Jan.-May.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4955.0</v>
      </c>
      <c r="E3" s="4" t="n">
        <v>262083.0</v>
      </c>
      <c r="F3" s="5" t="n">
        <f>IF(E3=0,"-",(D3-E3)/E3*100)</f>
        <v>-98.10937756359627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1532.0</v>
      </c>
      <c r="E4" s="4" t="n">
        <v>176740.0</v>
      </c>
      <c r="F4" s="5" t="n">
        <f ref="F4:F46" si="0" t="shared">IF(E4=0,"-",(D4-E4)/E4*100)</f>
        <v>-99.13318999660518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896.0</v>
      </c>
      <c r="E5" s="4" t="n">
        <v>5998.0</v>
      </c>
      <c r="F5" s="5" t="n">
        <f si="0" t="shared"/>
        <v>-85.06168722907636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310.0</v>
      </c>
      <c r="E6" s="4" t="n">
        <v>2202.0</v>
      </c>
      <c r="F6" s="5" t="n">
        <f si="0" t="shared"/>
        <v>-85.92188919164397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2541.0</v>
      </c>
      <c r="E7" s="4" t="n">
        <v>70290.0</v>
      </c>
      <c r="F7" s="5" t="n">
        <f si="0" t="shared"/>
        <v>-96.3849765258216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1048.0</v>
      </c>
      <c r="E8" s="4" t="n">
        <v>45023.0</v>
      </c>
      <c r="F8" s="5" t="n">
        <f si="0" t="shared"/>
        <v>-97.67230082402327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5348.0</v>
      </c>
      <c r="E9" s="4" t="n">
        <v>41434.0</v>
      </c>
      <c r="F9" s="5" t="n">
        <f si="0" t="shared"/>
        <v>-87.09272578075976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6227.0</v>
      </c>
      <c r="E10" s="4" t="n">
        <v>70210.0</v>
      </c>
      <c r="F10" s="5" t="n">
        <f si="0" t="shared"/>
        <v>-91.13089303518016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6031.0</v>
      </c>
      <c r="E11" s="4" t="n">
        <v>55406.0</v>
      </c>
      <c r="F11" s="5" t="n">
        <f si="0" t="shared"/>
        <v>-89.11489730354113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21784.0</v>
      </c>
      <c r="E12" s="4" t="n">
        <v>78294.0</v>
      </c>
      <c r="F12" s="5" t="n">
        <f si="0" t="shared"/>
        <v>-72.17666743300892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540.0</v>
      </c>
      <c r="E13" s="4" t="n">
        <f>E14-E7-E8-E9-E10-E11-E12</f>
        <v>3635.0</v>
      </c>
      <c r="F13" s="5" t="n">
        <f si="0" t="shared"/>
        <v>-85.14442916093536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43519.0</v>
      </c>
      <c r="E14" s="4" t="n">
        <v>364292.0</v>
      </c>
      <c r="F14" s="5" t="n">
        <f si="0" t="shared"/>
        <v>-88.05381397340595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269.0</v>
      </c>
      <c r="E15" s="4" t="n">
        <f>E16-E3-E4-E5-E6-E14</f>
        <v>1615.0</v>
      </c>
      <c r="F15" s="5" t="n">
        <f si="0" t="shared"/>
        <v>-83.343653250774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51481.0</v>
      </c>
      <c r="E16" s="4" t="n">
        <v>812930.0</v>
      </c>
      <c r="F16" s="5" t="n">
        <f si="0" t="shared"/>
        <v>-93.66722842065123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491.0</v>
      </c>
      <c r="E17" s="4" t="n">
        <v>21147.0</v>
      </c>
      <c r="F17" s="5" t="n">
        <f si="0" t="shared"/>
        <v>-97.67815765829668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4051.0</v>
      </c>
      <c r="E18" s="4" t="n">
        <v>76833.0</v>
      </c>
      <c r="F18" s="5" t="n">
        <f si="0" t="shared"/>
        <v>-94.72752593286738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86.0</v>
      </c>
      <c r="E19" s="4" t="n">
        <v>515.0</v>
      </c>
      <c r="F19" s="5" t="n">
        <f si="0" t="shared"/>
        <v>-83.30097087378641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71.0</v>
      </c>
      <c r="E20" s="4" t="n">
        <v>655.0</v>
      </c>
      <c r="F20" s="5" t="n">
        <f si="0" t="shared"/>
        <v>-89.16030534351145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13.0</v>
      </c>
      <c r="E21" s="4" t="n">
        <v>206.0</v>
      </c>
      <c r="F21" s="5" t="n">
        <f si="0" t="shared"/>
        <v>-93.68932038834951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335.0</v>
      </c>
      <c r="E22" s="4" t="n">
        <f>E23-E17-E18-E19-E20-E21</f>
        <v>2234.0</v>
      </c>
      <c r="F22" s="5" t="n">
        <f>IF(E22=0,"-",(D22-E22)/E22*100)</f>
        <v>-85.00447627573858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5047.0</v>
      </c>
      <c r="E23" s="4" t="n">
        <v>101590.0</v>
      </c>
      <c r="F23" s="5" t="n">
        <f si="0" t="shared"/>
        <v>-95.03199133773009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353.0</v>
      </c>
      <c r="E24" s="4" t="n">
        <v>1289.0</v>
      </c>
      <c r="F24" s="5" t="n">
        <f si="0" t="shared"/>
        <v>-72.6144297905353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637.0</v>
      </c>
      <c r="E25" s="4" t="n">
        <v>9013.0</v>
      </c>
      <c r="F25" s="5" t="n">
        <f si="0" t="shared"/>
        <v>-92.93243093309664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867.0</v>
      </c>
      <c r="E26" s="4" t="n">
        <v>8644.0</v>
      </c>
      <c r="F26" s="5" t="n">
        <f si="0" t="shared"/>
        <v>-89.96992133271634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250.0</v>
      </c>
      <c r="E27" s="4" t="n">
        <v>2300.0</v>
      </c>
      <c r="F27" s="5" t="n">
        <f si="0" t="shared"/>
        <v>-89.13043478260869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958.0</v>
      </c>
      <c r="E28" s="4" t="n">
        <v>4348.0</v>
      </c>
      <c r="F28" s="5" t="n">
        <f si="0" t="shared"/>
        <v>-77.966881324747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73.0</v>
      </c>
      <c r="E29" s="4" t="n">
        <v>1369.0</v>
      </c>
      <c r="F29" s="5" t="n">
        <f si="0" t="shared"/>
        <v>-94.66764061358656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162.0</v>
      </c>
      <c r="E30" s="4" t="n">
        <v>1892.0</v>
      </c>
      <c r="F30" s="5" t="n">
        <f si="0" t="shared"/>
        <v>-91.43763213530656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1309.0</v>
      </c>
      <c r="E31" s="4" t="n">
        <v>13361.0</v>
      </c>
      <c r="F31" s="5" t="n">
        <f si="0" t="shared"/>
        <v>-90.20282912955618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93.0</v>
      </c>
      <c r="E32" s="4" t="n">
        <v>1466.0</v>
      </c>
      <c r="F32" s="5" t="n">
        <f si="0" t="shared"/>
        <v>-93.65620736698499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34.0</v>
      </c>
      <c r="E33" s="4" t="n">
        <v>274.0</v>
      </c>
      <c r="F33" s="5" t="n">
        <f si="0" t="shared"/>
        <v>-87.59124087591242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101.0</v>
      </c>
      <c r="E34" s="4" t="n">
        <v>1396.0</v>
      </c>
      <c r="F34" s="5" t="n">
        <f si="0" t="shared"/>
        <v>-92.76504297994269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2333.0</v>
      </c>
      <c r="E35" s="4" t="n">
        <f>E36-E24-E25-E26-E27-E28-E29-E30-E31-E32-E33-E34</f>
        <v>12223.0</v>
      </c>
      <c r="F35" s="5" t="n">
        <f si="0" t="shared"/>
        <v>-80.91303280700319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7170.0</v>
      </c>
      <c r="E36" s="4" t="n">
        <v>57575.0</v>
      </c>
      <c r="F36" s="5" t="n">
        <f si="0" t="shared"/>
        <v>-87.5466782457664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235.0</v>
      </c>
      <c r="E37" s="4" t="n">
        <v>19241.0</v>
      </c>
      <c r="F37" s="5" t="n">
        <f si="0" t="shared"/>
        <v>-98.77864975832857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71.0</v>
      </c>
      <c r="E38" s="4" t="n">
        <v>3348.0</v>
      </c>
      <c r="F38" s="5" t="n">
        <f si="0" t="shared"/>
        <v>-97.87933094384708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263.0</v>
      </c>
      <c r="E39" s="4" t="n">
        <f>E40-E37-E38</f>
        <v>307.0</v>
      </c>
      <c r="F39" s="5" t="n">
        <f si="0" t="shared"/>
        <v>-14.332247557003258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569.0</v>
      </c>
      <c r="E40" s="4" t="n">
        <v>22896.0</v>
      </c>
      <c r="F40" s="5" t="n">
        <f si="0" t="shared"/>
        <v>-97.5148497554158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152.0</v>
      </c>
      <c r="E41" s="4" t="n">
        <v>1030.0</v>
      </c>
      <c r="F41" s="5" t="n">
        <f si="0" t="shared"/>
        <v>-85.24271844660194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211.0</v>
      </c>
      <c r="E42" s="4" t="n">
        <f>E43-E41</f>
        <v>972.0</v>
      </c>
      <c r="F42" s="5" t="n">
        <f si="0" t="shared"/>
        <v>-78.29218106995884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363.0</v>
      </c>
      <c r="E43" s="4" t="n">
        <v>2002.0</v>
      </c>
      <c r="F43" s="5" t="n">
        <f si="0" t="shared"/>
        <v>-81.86813186813187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20.0</v>
      </c>
      <c r="E44" s="4" t="n">
        <v>196.0</v>
      </c>
      <c r="F44" s="5" t="n">
        <f si="0" t="shared"/>
        <v>-89.79591836734694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9786.0</v>
      </c>
      <c r="E45" s="4" t="n">
        <v>257206.0</v>
      </c>
      <c r="F45" s="5" t="n">
        <f si="0" t="shared"/>
        <v>-96.19526760650996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74436.0</v>
      </c>
      <c r="E46" s="8" t="n">
        <f>E44+E43+E40+E36+E23+E16+E45</f>
        <v>1254395.0</v>
      </c>
      <c r="F46" s="5" t="n">
        <f si="0" t="shared"/>
        <v>-94.0659840002551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