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nnistien\Desktop\公務統計相關\15日公告 及 25日上傳行政資訊網 入出境\15日公告-每月25日下午4點20分上傳(上傳行政資訊網7個檔案 月報表)\11205(提醒-月報中英7個檔案相同「中英文版」行政資訊網皆要上傳)(對照10912月檔案看要上傳哪些檔)\"/>
    </mc:Choice>
  </mc:AlternateContent>
  <xr:revisionPtr revIDLastSave="0" documentId="13_ncr:1_{7888D9EF-233F-47CD-81F0-25DF329FB097}" xr6:coauthVersionLast="36" xr6:coauthVersionMax="36" xr10:uidLastSave="{00000000-0000-0000-0000-000000000000}"/>
  <bookViews>
    <workbookView xWindow="720" yWindow="360" windowWidth="18075" windowHeight="7095" xr2:uid="{00000000-000D-0000-FFFF-FFFF00000000}"/>
  </bookViews>
  <sheets>
    <sheet name="來臺旅客按居住地" sheetId="1" r:id="rId1"/>
  </sheets>
  <calcPr calcId="191029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9" i="1"/>
  <c r="G20" i="1"/>
  <c r="G21" i="1"/>
  <c r="G22" i="1"/>
  <c r="G23" i="1"/>
  <c r="G25" i="1" s="1"/>
  <c r="G24" i="1"/>
  <c r="G4" i="1"/>
  <c r="D48" i="1"/>
  <c r="D46" i="1"/>
  <c r="D45" i="1"/>
  <c r="D47" i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16" i="1" l="1"/>
  <c r="D39" i="1"/>
  <c r="D43" i="1"/>
  <c r="D18" i="1"/>
  <c r="G39" i="1"/>
  <c r="D16" i="1"/>
  <c r="D25" i="1"/>
  <c r="G43" i="1"/>
  <c r="G18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<sst xmlns="http://schemas.openxmlformats.org/spreadsheetml/2006/main" count="113" uniqueCount="62">
  <si>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</si>
  <si>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</si>
  <si>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</si>
  <si>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</si>
  <si>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</si>
  <si>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</si>
  <si>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</si>
  <si>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</si>
  <si>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</si>
  <si>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</si>
  <si>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</si>
  <si>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</si>
  <si>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</si>
  <si>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</si>
  <si>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</si>
  <si>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</si>
  <si>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</si>
  <si>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</si>
  <si>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</si>
  <si>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</si>
  <si>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</si>
  <si>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</si>
  <si>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</si>
  <si>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</si>
  <si>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</si>
  <si>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</si>
  <si>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</si>
  <si>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</si>
  <si>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</si>
  <si>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</si>
  <si>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</si>
  <si>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</si>
  <si>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</si>
  <si>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</si>
  <si>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</si>
  <si>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</si>
  <si>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</si>
  <si>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</si>
  <si>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</si>
  <si>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</si>
  <si>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</si>
  <si>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</si>
  <si>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</si>
  <si>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</si>
  <si>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</si>
  <si>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</si>
  <si>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</si>
  <si>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</si>
  <si>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</si>
  <si>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</si>
  <si>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</si>
  <si>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</si>
  <si>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</si>
  <si>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</si>
  <si>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</si>
  <si>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</si>
  <si>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</si>
  <si>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112年1至5月來臺旅客人次及成長率－按居住地分
Table 1-2 Visitor Arrivals by Residence,
January-May,2023</t>
  </si>
  <si>
    <t>112年1至5月 Jan.-May., 2023</t>
  </si>
  <si>
    <t>111年1至5月 Jan.-May., 2022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</si>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</sst>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9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/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workbookViewId="0">
      <pane ySplit="3" topLeftCell="A4" activePane="bottomLeft" state="frozen"/>
      <selection pane="bottomLeft" activeCell="O11" sqref="O11"/>
    </sheetView>
  </sheetViews>
  <sheetFormatPr defaultRowHeight="16.5" x14ac:dyDescent="0.25"/>
  <cols>
    <col min="1" max="1" width="3.375" style="1" customWidth="1"/>
    <col min="2" max="2" width="3.875" style="1" customWidth="1"/>
    <col min="3" max="3" width="16.125" style="1" customWidth="1"/>
    <col min="4" max="4" width="8.125" style="1" customWidth="1"/>
    <col min="5" max="5" width="8" style="1" customWidth="1"/>
    <col min="6" max="6" width="9.125" style="1" customWidth="1"/>
    <col min="7" max="7" width="8.25" style="1" customWidth="1"/>
    <col min="8" max="8" width="8" style="1" customWidth="1"/>
    <col min="9" max="9" width="8.5" style="1" customWidth="1"/>
    <col min="10" max="11" width="7.375" style="1" customWidth="1"/>
    <col min="12" max="12" width="7.75" style="1" customWidth="1"/>
    <col min="13" max="16384" width="9" style="1"/>
  </cols>
  <sheetData>
    <row r="1" spans="1:13" ht="63" customHeight="1" x14ac:dyDescent="0.25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25">
      <c r="A2" s="27" t="s">
        <v>0</v>
      </c>
      <c r="B2" s="27"/>
      <c r="C2" s="27"/>
      <c r="D2" s="28" t="s">
        <v>58</v>
      </c>
      <c r="E2" s="28"/>
      <c r="F2" s="28"/>
      <c r="G2" s="28" t="s">
        <v>59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25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25">
      <c r="A4" s="19" t="s">
        <v>5</v>
      </c>
      <c r="B4" s="18" t="s">
        <v>6</v>
      </c>
      <c r="C4" s="17"/>
      <c r="D4" s="5">
        <f>E4+F4</f>
        <v>325924</v>
      </c>
      <c r="E4" s="5">
        <v>303374</v>
      </c>
      <c r="F4" s="6">
        <v>22550</v>
      </c>
      <c r="G4" s="5">
        <f>H4+I4</f>
        <v>2866</v>
      </c>
      <c r="H4" s="5">
        <v>2788</v>
      </c>
      <c r="I4" s="6">
        <v>78</v>
      </c>
      <c r="J4" s="7">
        <f>IF(G4=0,"-",((D4/G4)-1)*100)</f>
        <v>11272.086531751571</v>
      </c>
      <c r="K4" s="7">
        <f>IF(H4=0,"-",((E4/H4)-1)*100)</f>
        <v>10781.42037302726</v>
      </c>
      <c r="L4" s="7">
        <f>IF(I4=0,"-",((F4/I4)-1)*100)</f>
        <v>28810.25641025641</v>
      </c>
      <c r="M4" s="8" t="s">
        <v>60</v>
      </c>
    </row>
    <row r="5" spans="1:13" s="8" customFormat="1" ht="15" customHeight="1" x14ac:dyDescent="0.25">
      <c r="A5" s="20"/>
      <c r="B5" s="18" t="s">
        <v>7</v>
      </c>
      <c r="C5" s="17"/>
      <c r="D5" s="5">
        <f t="shared" ref="D5:D48" si="0">E5+F5</f>
        <v>58324</v>
      </c>
      <c r="E5" s="5">
        <v>55733</v>
      </c>
      <c r="F5" s="6">
        <v>2591</v>
      </c>
      <c r="G5" s="5">
        <f t="shared" ref="G5:G48" si="1">H5+I5</f>
        <v>5110</v>
      </c>
      <c r="H5" s="5">
        <v>5104</v>
      </c>
      <c r="I5" s="6">
        <v>6</v>
      </c>
      <c r="J5" s="7">
        <f t="shared" ref="J5:L49" si="2">IF(G5=0,"-",((D5/G5)-1)*100)</f>
        <v>1041.3698630136987</v>
      </c>
      <c r="K5" s="7">
        <f t="shared" si="2"/>
        <v>991.94749216300943</v>
      </c>
      <c r="L5" s="7">
        <f t="shared" si="2"/>
        <v>43083.333333333328</v>
      </c>
      <c r="M5" s="8" t="s">
        <v>60</v>
      </c>
    </row>
    <row r="6" spans="1:13" s="8" customFormat="1" ht="15" customHeight="1" x14ac:dyDescent="0.25">
      <c r="A6" s="20"/>
      <c r="B6" s="18" t="s">
        <v>8</v>
      </c>
      <c r="C6" s="17"/>
      <c r="D6" s="5">
        <f t="shared" si="0"/>
        <v>265653</v>
      </c>
      <c r="E6" s="5">
        <v>594</v>
      </c>
      <c r="F6" s="6">
        <v>265059</v>
      </c>
      <c r="G6" s="5">
        <f t="shared" si="1"/>
        <v>6650</v>
      </c>
      <c r="H6" s="5">
        <v>92</v>
      </c>
      <c r="I6" s="6">
        <v>6558</v>
      </c>
      <c r="J6" s="7">
        <f t="shared" si="2"/>
        <v>3894.781954887218</v>
      </c>
      <c r="K6" s="7">
        <f t="shared" si="2"/>
        <v>545.6521739130435</v>
      </c>
      <c r="L6" s="7">
        <f t="shared" si="2"/>
        <v>3941.7657822506862</v>
      </c>
      <c r="M6" s="8" t="s">
        <v>60</v>
      </c>
    </row>
    <row r="7" spans="1:13" s="8" customFormat="1" ht="15" customHeight="1" x14ac:dyDescent="0.25">
      <c r="A7" s="20"/>
      <c r="B7" s="18" t="s">
        <v>9</v>
      </c>
      <c r="C7" s="17"/>
      <c r="D7" s="5">
        <f t="shared" si="0"/>
        <v>265074</v>
      </c>
      <c r="E7" s="5">
        <v>918</v>
      </c>
      <c r="F7" s="6">
        <v>264156</v>
      </c>
      <c r="G7" s="5">
        <f t="shared" si="1"/>
        <v>1994</v>
      </c>
      <c r="H7" s="5">
        <v>76</v>
      </c>
      <c r="I7" s="6">
        <v>1918</v>
      </c>
      <c r="J7" s="7">
        <f t="shared" si="2"/>
        <v>13193.580742226681</v>
      </c>
      <c r="K7" s="7">
        <f t="shared" si="2"/>
        <v>1107.8947368421052</v>
      </c>
      <c r="L7" s="7">
        <f t="shared" si="2"/>
        <v>13672.471324296142</v>
      </c>
      <c r="M7" s="8" t="s">
        <v>60</v>
      </c>
    </row>
    <row r="8" spans="1:13" s="8" customFormat="1" ht="15" customHeight="1" x14ac:dyDescent="0.25">
      <c r="A8" s="20"/>
      <c r="B8" s="18" t="s">
        <v>10</v>
      </c>
      <c r="C8" s="17"/>
      <c r="D8" s="5">
        <f t="shared" si="0"/>
        <v>12335</v>
      </c>
      <c r="E8" s="5">
        <v>8</v>
      </c>
      <c r="F8" s="6">
        <v>12327</v>
      </c>
      <c r="G8" s="5">
        <f t="shared" si="1"/>
        <v>1612</v>
      </c>
      <c r="H8" s="5">
        <v>4</v>
      </c>
      <c r="I8" s="6">
        <v>1608</v>
      </c>
      <c r="J8" s="7">
        <f t="shared" si="2"/>
        <v>665.19851116625307</v>
      </c>
      <c r="K8" s="7">
        <f t="shared" si="2"/>
        <v>100</v>
      </c>
      <c r="L8" s="7">
        <f t="shared" si="2"/>
        <v>666.6044776119403</v>
      </c>
      <c r="M8" s="8" t="s">
        <v>60</v>
      </c>
    </row>
    <row r="9" spans="1:13" s="8" customFormat="1" ht="15" customHeight="1" x14ac:dyDescent="0.25">
      <c r="A9" s="20"/>
      <c r="B9" s="18" t="s">
        <v>11</v>
      </c>
      <c r="C9" s="17"/>
      <c r="D9" s="5">
        <f t="shared" si="0"/>
        <v>6049</v>
      </c>
      <c r="E9" s="5">
        <v>36</v>
      </c>
      <c r="F9" s="6">
        <v>6013</v>
      </c>
      <c r="G9" s="5">
        <f t="shared" si="1"/>
        <v>332</v>
      </c>
      <c r="H9" s="5">
        <v>9</v>
      </c>
      <c r="I9" s="6">
        <v>323</v>
      </c>
      <c r="J9" s="7">
        <f t="shared" si="2"/>
        <v>1721.9879518072289</v>
      </c>
      <c r="K9" s="7">
        <f t="shared" si="2"/>
        <v>300</v>
      </c>
      <c r="L9" s="7">
        <f t="shared" si="2"/>
        <v>1761.6099071207429</v>
      </c>
      <c r="M9" s="8" t="s">
        <v>60</v>
      </c>
    </row>
    <row r="10" spans="1:13" s="8" customFormat="1" ht="15" customHeight="1" x14ac:dyDescent="0.25">
      <c r="A10" s="20"/>
      <c r="B10" s="19" t="s">
        <v>12</v>
      </c>
      <c r="C10" s="9" t="s">
        <v>30</v>
      </c>
      <c r="D10" s="5">
        <f>E10+F10</f>
        <v>175144</v>
      </c>
      <c r="E10" s="5">
        <v>240</v>
      </c>
      <c r="F10" s="6">
        <v>174904</v>
      </c>
      <c r="G10" s="5">
        <f t="shared" si="1"/>
        <v>3551</v>
      </c>
      <c r="H10" s="5">
        <v>23</v>
      </c>
      <c r="I10" s="6">
        <v>3528</v>
      </c>
      <c r="J10" s="7">
        <f t="shared" si="2"/>
        <v>4832.2444381864261</v>
      </c>
      <c r="K10" s="7">
        <f t="shared" si="2"/>
        <v>943.47826086956525</v>
      </c>
      <c r="L10" s="7">
        <f t="shared" si="2"/>
        <v>4857.5963718820858</v>
      </c>
      <c r="M10" s="8" t="s">
        <v>60</v>
      </c>
    </row>
    <row r="11" spans="1:13" s="8" customFormat="1" ht="15" customHeight="1" x14ac:dyDescent="0.25">
      <c r="A11" s="20"/>
      <c r="B11" s="20"/>
      <c r="C11" s="10" t="s">
        <v>31</v>
      </c>
      <c r="D11" s="5">
        <f t="shared" si="0"/>
        <v>159399</v>
      </c>
      <c r="E11" s="5">
        <v>203</v>
      </c>
      <c r="F11" s="6">
        <v>159196</v>
      </c>
      <c r="G11" s="5">
        <f t="shared" si="1"/>
        <v>1515</v>
      </c>
      <c r="H11" s="5">
        <v>36</v>
      </c>
      <c r="I11" s="6">
        <v>1479</v>
      </c>
      <c r="J11" s="7">
        <f t="shared" si="2"/>
        <v>10421.386138613861</v>
      </c>
      <c r="K11" s="7">
        <f t="shared" si="2"/>
        <v>463.88888888888891</v>
      </c>
      <c r="L11" s="7">
        <f t="shared" si="2"/>
        <v>10663.759296822176</v>
      </c>
      <c r="M11" s="8" t="s">
        <v>60</v>
      </c>
    </row>
    <row r="12" spans="1:13" s="8" customFormat="1" ht="15" customHeight="1" x14ac:dyDescent="0.25">
      <c r="A12" s="20"/>
      <c r="B12" s="20"/>
      <c r="C12" s="10" t="s">
        <v>32</v>
      </c>
      <c r="D12" s="5">
        <f t="shared" si="0"/>
        <v>79089</v>
      </c>
      <c r="E12" s="5">
        <v>149</v>
      </c>
      <c r="F12" s="6">
        <v>78940</v>
      </c>
      <c r="G12" s="5">
        <f t="shared" si="1"/>
        <v>15429</v>
      </c>
      <c r="H12" s="5">
        <v>21</v>
      </c>
      <c r="I12" s="6">
        <v>15408</v>
      </c>
      <c r="J12" s="7">
        <f t="shared" si="2"/>
        <v>412.59965000972193</v>
      </c>
      <c r="K12" s="7">
        <f t="shared" si="2"/>
        <v>609.52380952380952</v>
      </c>
      <c r="L12" s="7">
        <f t="shared" si="2"/>
        <v>412.33125649013499</v>
      </c>
      <c r="M12" s="8" t="s">
        <v>60</v>
      </c>
    </row>
    <row r="13" spans="1:13" s="8" customFormat="1" ht="15" customHeight="1" x14ac:dyDescent="0.25">
      <c r="A13" s="20"/>
      <c r="B13" s="20"/>
      <c r="C13" s="10" t="s">
        <v>33</v>
      </c>
      <c r="D13" s="5">
        <f t="shared" si="0"/>
        <v>118145</v>
      </c>
      <c r="E13" s="5">
        <v>651</v>
      </c>
      <c r="F13" s="6">
        <v>117494</v>
      </c>
      <c r="G13" s="5">
        <f t="shared" si="1"/>
        <v>10209</v>
      </c>
      <c r="H13" s="5">
        <v>66</v>
      </c>
      <c r="I13" s="6">
        <v>10143</v>
      </c>
      <c r="J13" s="7">
        <f t="shared" si="2"/>
        <v>1057.2631991380154</v>
      </c>
      <c r="K13" s="7">
        <f t="shared" si="2"/>
        <v>886.36363636363637</v>
      </c>
      <c r="L13" s="7">
        <f t="shared" si="2"/>
        <v>1058.3752341516315</v>
      </c>
      <c r="M13" s="8" t="s">
        <v>60</v>
      </c>
    </row>
    <row r="14" spans="1:13" s="8" customFormat="1" ht="15" customHeight="1" x14ac:dyDescent="0.25">
      <c r="A14" s="20"/>
      <c r="B14" s="20"/>
      <c r="C14" s="10" t="s">
        <v>34</v>
      </c>
      <c r="D14" s="5">
        <f t="shared" si="0"/>
        <v>164401</v>
      </c>
      <c r="E14" s="5">
        <v>232</v>
      </c>
      <c r="F14" s="6">
        <v>164169</v>
      </c>
      <c r="G14" s="5">
        <f t="shared" si="1"/>
        <v>9587</v>
      </c>
      <c r="H14" s="5">
        <v>33</v>
      </c>
      <c r="I14" s="6">
        <v>9554</v>
      </c>
      <c r="J14" s="7">
        <f t="shared" si="2"/>
        <v>1614.8325857932616</v>
      </c>
      <c r="K14" s="7">
        <f t="shared" si="2"/>
        <v>603.030303030303</v>
      </c>
      <c r="L14" s="7">
        <f t="shared" si="2"/>
        <v>1618.3274021352315</v>
      </c>
      <c r="M14" s="8" t="s">
        <v>60</v>
      </c>
    </row>
    <row r="15" spans="1:13" s="8" customFormat="1" ht="15" customHeight="1" x14ac:dyDescent="0.25">
      <c r="A15" s="20"/>
      <c r="B15" s="20"/>
      <c r="C15" s="10" t="s">
        <v>35</v>
      </c>
      <c r="D15" s="5">
        <f t="shared" si="0"/>
        <v>160747</v>
      </c>
      <c r="E15" s="5">
        <v>807</v>
      </c>
      <c r="F15" s="6">
        <v>159940</v>
      </c>
      <c r="G15" s="5">
        <f t="shared" si="1"/>
        <v>21659</v>
      </c>
      <c r="H15" s="5">
        <v>193</v>
      </c>
      <c r="I15" s="6">
        <v>21466</v>
      </c>
      <c r="J15" s="7">
        <f t="shared" si="2"/>
        <v>642.1718454222264</v>
      </c>
      <c r="K15" s="7">
        <f t="shared" si="2"/>
        <v>318.1347150259067</v>
      </c>
      <c r="L15" s="7">
        <f t="shared" si="2"/>
        <v>645.08525109475454</v>
      </c>
      <c r="M15" s="8" t="s">
        <v>60</v>
      </c>
    </row>
    <row r="16" spans="1:13" s="8" customFormat="1" ht="15" customHeight="1" x14ac:dyDescent="0.25">
      <c r="A16" s="20"/>
      <c r="B16" s="20"/>
      <c r="C16" s="10" t="s">
        <v>36</v>
      </c>
      <c r="D16" s="5">
        <f t="shared" ref="D16:I16" si="3">D17-D10-D11-D12-D13-D14-D15</f>
        <v>7379</v>
      </c>
      <c r="E16" s="5">
        <f t="shared" si="3"/>
        <v>127</v>
      </c>
      <c r="F16" s="5">
        <f t="shared" si="3"/>
        <v>7252</v>
      </c>
      <c r="G16" s="5">
        <f t="shared" si="3"/>
        <v>375</v>
      </c>
      <c r="H16" s="5">
        <f t="shared" si="3"/>
        <v>30</v>
      </c>
      <c r="I16" s="5">
        <f t="shared" si="3"/>
        <v>345</v>
      </c>
      <c r="J16" s="7">
        <f t="shared" si="2"/>
        <v>1867.7333333333333</v>
      </c>
      <c r="K16" s="7">
        <f t="shared" si="2"/>
        <v>323.33333333333331</v>
      </c>
      <c r="L16" s="7">
        <f t="shared" si="2"/>
        <v>2002.0289855072463</v>
      </c>
      <c r="M16" s="8" t="s">
        <v>60</v>
      </c>
    </row>
    <row r="17" spans="1:13" s="8" customFormat="1" ht="15" customHeight="1" x14ac:dyDescent="0.25">
      <c r="A17" s="20"/>
      <c r="B17" s="21"/>
      <c r="C17" s="10" t="s">
        <v>13</v>
      </c>
      <c r="D17" s="5">
        <f t="shared" si="0"/>
        <v>864304</v>
      </c>
      <c r="E17" s="5">
        <v>2409</v>
      </c>
      <c r="F17" s="6">
        <v>861895</v>
      </c>
      <c r="G17" s="5">
        <f t="shared" si="1"/>
        <v>62325</v>
      </c>
      <c r="H17" s="5">
        <v>402</v>
      </c>
      <c r="I17" s="6">
        <v>61923</v>
      </c>
      <c r="J17" s="7">
        <f t="shared" si="2"/>
        <v>1286.769354191737</v>
      </c>
      <c r="K17" s="7">
        <f t="shared" si="2"/>
        <v>499.25373134328356</v>
      </c>
      <c r="L17" s="7">
        <f t="shared" si="2"/>
        <v>1291.8818532693831</v>
      </c>
      <c r="M17" s="8" t="s">
        <v>60</v>
      </c>
    </row>
    <row r="18" spans="1:13" s="8" customFormat="1" ht="15" customHeight="1" x14ac:dyDescent="0.25">
      <c r="A18" s="20"/>
      <c r="B18" s="18" t="s">
        <v>14</v>
      </c>
      <c r="C18" s="17"/>
      <c r="D18" s="5">
        <f t="shared" ref="D18:I18" si="4">D19-D4-D5-D6-D7-D8-D9-D17</f>
        <v>8269</v>
      </c>
      <c r="E18" s="5">
        <f t="shared" si="4"/>
        <v>16</v>
      </c>
      <c r="F18" s="5">
        <f t="shared" si="4"/>
        <v>8253</v>
      </c>
      <c r="G18" s="5">
        <f t="shared" si="4"/>
        <v>367</v>
      </c>
      <c r="H18" s="5">
        <f t="shared" si="4"/>
        <v>0</v>
      </c>
      <c r="I18" s="5">
        <f t="shared" si="4"/>
        <v>367</v>
      </c>
      <c r="J18" s="7">
        <f t="shared" si="2"/>
        <v>2153.1335149863762</v>
      </c>
      <c r="K18" s="7" t="str">
        <f t="shared" si="2"/>
        <v>-</v>
      </c>
      <c r="L18" s="7">
        <f t="shared" si="2"/>
        <v>2148.7738419618531</v>
      </c>
      <c r="M18" s="8" t="s">
        <v>60</v>
      </c>
    </row>
    <row r="19" spans="1:13" s="8" customFormat="1" ht="15" customHeight="1" x14ac:dyDescent="0.25">
      <c r="A19" s="21"/>
      <c r="B19" s="18" t="s">
        <v>15</v>
      </c>
      <c r="C19" s="17"/>
      <c r="D19" s="5">
        <f t="shared" si="0"/>
        <v>1805932</v>
      </c>
      <c r="E19" s="5">
        <v>363088</v>
      </c>
      <c r="F19" s="6">
        <v>1442844</v>
      </c>
      <c r="G19" s="5">
        <f t="shared" si="1"/>
        <v>81256</v>
      </c>
      <c r="H19" s="5">
        <v>8475</v>
      </c>
      <c r="I19" s="6">
        <v>72781</v>
      </c>
      <c r="J19" s="7">
        <f t="shared" si="2"/>
        <v>2122.5214138032884</v>
      </c>
      <c r="K19" s="7">
        <f t="shared" si="2"/>
        <v>4184.2241887905611</v>
      </c>
      <c r="L19" s="7">
        <f t="shared" si="2"/>
        <v>1882.4459680411096</v>
      </c>
      <c r="M19" s="8" t="s">
        <v>60</v>
      </c>
    </row>
    <row r="20" spans="1:13" s="8" customFormat="1" ht="15" customHeight="1" x14ac:dyDescent="0.25">
      <c r="A20" s="19" t="s">
        <v>16</v>
      </c>
      <c r="B20" s="18" t="s">
        <v>37</v>
      </c>
      <c r="C20" s="17"/>
      <c r="D20" s="5">
        <f t="shared" si="0"/>
        <v>33713</v>
      </c>
      <c r="E20" s="5">
        <v>367</v>
      </c>
      <c r="F20" s="6">
        <v>33346</v>
      </c>
      <c r="G20" s="5">
        <f t="shared" si="1"/>
        <v>818</v>
      </c>
      <c r="H20" s="5">
        <v>103</v>
      </c>
      <c r="I20" s="6">
        <v>715</v>
      </c>
      <c r="J20" s="7">
        <f t="shared" si="2"/>
        <v>4021.3936430317849</v>
      </c>
      <c r="K20" s="7">
        <f t="shared" si="2"/>
        <v>256.31067961165053</v>
      </c>
      <c r="L20" s="7">
        <f t="shared" si="2"/>
        <v>4563.7762237762236</v>
      </c>
      <c r="M20" s="8" t="s">
        <v>60</v>
      </c>
    </row>
    <row r="21" spans="1:13" s="8" customFormat="1" ht="15" customHeight="1" x14ac:dyDescent="0.25">
      <c r="A21" s="20"/>
      <c r="B21" s="18" t="s">
        <v>38</v>
      </c>
      <c r="C21" s="17"/>
      <c r="D21" s="5">
        <f t="shared" si="0"/>
        <v>175719</v>
      </c>
      <c r="E21" s="5">
        <v>2537</v>
      </c>
      <c r="F21" s="6">
        <v>173182</v>
      </c>
      <c r="G21" s="5">
        <f t="shared" si="1"/>
        <v>6019</v>
      </c>
      <c r="H21" s="5">
        <v>1059</v>
      </c>
      <c r="I21" s="6">
        <v>4960</v>
      </c>
      <c r="J21" s="7">
        <f t="shared" si="2"/>
        <v>2819.405216813424</v>
      </c>
      <c r="K21" s="7">
        <f t="shared" si="2"/>
        <v>139.5656279508971</v>
      </c>
      <c r="L21" s="7">
        <f t="shared" si="2"/>
        <v>3391.572580645161</v>
      </c>
      <c r="M21" s="8" t="s">
        <v>60</v>
      </c>
    </row>
    <row r="22" spans="1:13" s="8" customFormat="1" ht="15" customHeight="1" x14ac:dyDescent="0.25">
      <c r="A22" s="20"/>
      <c r="B22" s="18" t="s">
        <v>39</v>
      </c>
      <c r="C22" s="17"/>
      <c r="D22" s="5">
        <f t="shared" si="0"/>
        <v>1087</v>
      </c>
      <c r="E22" s="5">
        <v>8</v>
      </c>
      <c r="F22" s="6">
        <v>1079</v>
      </c>
      <c r="G22" s="5">
        <f t="shared" si="1"/>
        <v>124</v>
      </c>
      <c r="H22" s="5">
        <v>4</v>
      </c>
      <c r="I22" s="6">
        <v>120</v>
      </c>
      <c r="J22" s="7">
        <f t="shared" si="2"/>
        <v>776.61290322580635</v>
      </c>
      <c r="K22" s="7">
        <f t="shared" si="2"/>
        <v>100</v>
      </c>
      <c r="L22" s="7">
        <f t="shared" si="2"/>
        <v>799.16666666666674</v>
      </c>
      <c r="M22" s="8" t="s">
        <v>60</v>
      </c>
    </row>
    <row r="23" spans="1:13" s="8" customFormat="1" ht="15" customHeight="1" x14ac:dyDescent="0.25">
      <c r="A23" s="20"/>
      <c r="B23" s="18" t="s">
        <v>40</v>
      </c>
      <c r="C23" s="17"/>
      <c r="D23" s="5">
        <f t="shared" si="0"/>
        <v>1197</v>
      </c>
      <c r="E23" s="5">
        <v>66</v>
      </c>
      <c r="F23" s="6">
        <v>1131</v>
      </c>
      <c r="G23" s="5">
        <f t="shared" si="1"/>
        <v>146</v>
      </c>
      <c r="H23" s="5">
        <v>10</v>
      </c>
      <c r="I23" s="6">
        <v>136</v>
      </c>
      <c r="J23" s="7">
        <f t="shared" si="2"/>
        <v>719.86301369863008</v>
      </c>
      <c r="K23" s="7">
        <f t="shared" si="2"/>
        <v>560</v>
      </c>
      <c r="L23" s="7">
        <f t="shared" si="2"/>
        <v>731.61764705882354</v>
      </c>
      <c r="M23" s="8" t="s">
        <v>60</v>
      </c>
    </row>
    <row r="24" spans="1:13" s="8" customFormat="1" ht="15" customHeight="1" x14ac:dyDescent="0.25">
      <c r="A24" s="20"/>
      <c r="B24" s="18" t="s">
        <v>41</v>
      </c>
      <c r="C24" s="17"/>
      <c r="D24" s="5">
        <f t="shared" si="0"/>
        <v>360</v>
      </c>
      <c r="E24" s="5">
        <v>33</v>
      </c>
      <c r="F24" s="6">
        <v>327</v>
      </c>
      <c r="G24" s="5">
        <f t="shared" si="1"/>
        <v>26</v>
      </c>
      <c r="H24" s="5">
        <v>3</v>
      </c>
      <c r="I24" s="6">
        <v>23</v>
      </c>
      <c r="J24" s="7">
        <f t="shared" si="2"/>
        <v>1284.6153846153848</v>
      </c>
      <c r="K24" s="7">
        <f t="shared" si="2"/>
        <v>1000</v>
      </c>
      <c r="L24" s="7">
        <f t="shared" si="2"/>
        <v>1321.7391304347825</v>
      </c>
      <c r="M24" s="8" t="s">
        <v>60</v>
      </c>
    </row>
    <row r="25" spans="1:13" s="8" customFormat="1" ht="15" customHeight="1" x14ac:dyDescent="0.25">
      <c r="A25" s="20"/>
      <c r="B25" s="18" t="s">
        <v>17</v>
      </c>
      <c r="C25" s="17"/>
      <c r="D25" s="5">
        <f t="shared" ref="D25:I25" si="5">D26-D20-D21-D22-D23-D24</f>
        <v>4020</v>
      </c>
      <c r="E25" s="5">
        <f t="shared" si="5"/>
        <v>73</v>
      </c>
      <c r="F25" s="5">
        <f t="shared" si="5"/>
        <v>3947</v>
      </c>
      <c r="G25" s="5">
        <f t="shared" si="5"/>
        <v>589</v>
      </c>
      <c r="H25" s="5">
        <f t="shared" si="5"/>
        <v>19</v>
      </c>
      <c r="I25" s="5">
        <f t="shared" si="5"/>
        <v>570</v>
      </c>
      <c r="J25" s="7">
        <f t="shared" si="2"/>
        <v>582.51273344651952</v>
      </c>
      <c r="K25" s="7">
        <f t="shared" si="2"/>
        <v>284.21052631578948</v>
      </c>
      <c r="L25" s="7">
        <f t="shared" si="2"/>
        <v>592.45614035087715</v>
      </c>
      <c r="M25" s="8" t="s">
        <v>60</v>
      </c>
    </row>
    <row r="26" spans="1:13" s="8" customFormat="1" ht="15" customHeight="1" x14ac:dyDescent="0.25">
      <c r="A26" s="21"/>
      <c r="B26" s="18" t="s">
        <v>18</v>
      </c>
      <c r="C26" s="17"/>
      <c r="D26" s="5">
        <f t="shared" si="0"/>
        <v>216096</v>
      </c>
      <c r="E26" s="5">
        <v>3084</v>
      </c>
      <c r="F26" s="6">
        <v>213012</v>
      </c>
      <c r="G26" s="5">
        <f t="shared" si="1"/>
        <v>7722</v>
      </c>
      <c r="H26" s="5">
        <v>1198</v>
      </c>
      <c r="I26" s="6">
        <v>6524</v>
      </c>
      <c r="J26" s="7">
        <f t="shared" si="2"/>
        <v>2698.4459984459986</v>
      </c>
      <c r="K26" s="7">
        <f t="shared" si="2"/>
        <v>157.42904841402336</v>
      </c>
      <c r="L26" s="7">
        <f t="shared" si="2"/>
        <v>3165.0521152667075</v>
      </c>
      <c r="M26" s="8" t="s">
        <v>60</v>
      </c>
    </row>
    <row r="27" spans="1:13" s="8" customFormat="1" ht="15" customHeight="1" x14ac:dyDescent="0.25">
      <c r="A27" s="19" t="s">
        <v>19</v>
      </c>
      <c r="B27" s="18" t="s">
        <v>42</v>
      </c>
      <c r="C27" s="17"/>
      <c r="D27" s="5">
        <f t="shared" si="0"/>
        <v>2481</v>
      </c>
      <c r="E27" s="5">
        <v>22</v>
      </c>
      <c r="F27" s="6">
        <v>2459</v>
      </c>
      <c r="G27" s="5">
        <f t="shared" si="1"/>
        <v>380</v>
      </c>
      <c r="H27" s="5">
        <v>8</v>
      </c>
      <c r="I27" s="6">
        <v>372</v>
      </c>
      <c r="J27" s="7">
        <f t="shared" si="2"/>
        <v>552.8947368421052</v>
      </c>
      <c r="K27" s="7">
        <f t="shared" si="2"/>
        <v>175</v>
      </c>
      <c r="L27" s="7">
        <f t="shared" si="2"/>
        <v>561.02150537634407</v>
      </c>
      <c r="M27" s="8" t="s">
        <v>60</v>
      </c>
    </row>
    <row r="28" spans="1:13" s="8" customFormat="1" ht="15" customHeight="1" x14ac:dyDescent="0.25">
      <c r="A28" s="20"/>
      <c r="B28" s="18" t="s">
        <v>43</v>
      </c>
      <c r="C28" s="17"/>
      <c r="D28" s="5">
        <f t="shared" si="0"/>
        <v>16267</v>
      </c>
      <c r="E28" s="5">
        <v>66</v>
      </c>
      <c r="F28" s="6">
        <v>16201</v>
      </c>
      <c r="G28" s="5">
        <f t="shared" si="1"/>
        <v>772</v>
      </c>
      <c r="H28" s="5">
        <v>28</v>
      </c>
      <c r="I28" s="6">
        <v>744</v>
      </c>
      <c r="J28" s="7">
        <f t="shared" si="2"/>
        <v>2007.1243523316064</v>
      </c>
      <c r="K28" s="7">
        <f t="shared" si="2"/>
        <v>135.71428571428572</v>
      </c>
      <c r="L28" s="7">
        <f t="shared" si="2"/>
        <v>2077.5537634408602</v>
      </c>
      <c r="M28" s="8" t="s">
        <v>60</v>
      </c>
    </row>
    <row r="29" spans="1:13" s="8" customFormat="1" ht="15" customHeight="1" x14ac:dyDescent="0.25">
      <c r="A29" s="20"/>
      <c r="B29" s="18" t="s">
        <v>44</v>
      </c>
      <c r="C29" s="17"/>
      <c r="D29" s="5">
        <f t="shared" si="0"/>
        <v>26274</v>
      </c>
      <c r="E29" s="5">
        <v>68</v>
      </c>
      <c r="F29" s="6">
        <v>26206</v>
      </c>
      <c r="G29" s="5">
        <f t="shared" si="1"/>
        <v>1105</v>
      </c>
      <c r="H29" s="5">
        <v>53</v>
      </c>
      <c r="I29" s="6">
        <v>1052</v>
      </c>
      <c r="J29" s="7">
        <f t="shared" si="2"/>
        <v>2277.737556561086</v>
      </c>
      <c r="K29" s="7">
        <f t="shared" si="2"/>
        <v>28.301886792452823</v>
      </c>
      <c r="L29" s="7">
        <f t="shared" si="2"/>
        <v>2391.0646387832699</v>
      </c>
      <c r="M29" s="8" t="s">
        <v>60</v>
      </c>
    </row>
    <row r="30" spans="1:13" s="8" customFormat="1" ht="15" customHeight="1" x14ac:dyDescent="0.25">
      <c r="A30" s="20"/>
      <c r="B30" s="18" t="s">
        <v>45</v>
      </c>
      <c r="C30" s="17"/>
      <c r="D30" s="5">
        <f t="shared" si="0"/>
        <v>5604</v>
      </c>
      <c r="E30" s="5">
        <v>10</v>
      </c>
      <c r="F30" s="6">
        <v>5594</v>
      </c>
      <c r="G30" s="5">
        <f t="shared" si="1"/>
        <v>300</v>
      </c>
      <c r="H30" s="5">
        <v>5</v>
      </c>
      <c r="I30" s="6">
        <v>295</v>
      </c>
      <c r="J30" s="7">
        <f t="shared" si="2"/>
        <v>1768</v>
      </c>
      <c r="K30" s="7">
        <f t="shared" si="2"/>
        <v>100</v>
      </c>
      <c r="L30" s="7">
        <f t="shared" si="2"/>
        <v>1796.2711864406781</v>
      </c>
      <c r="M30" s="8" t="s">
        <v>60</v>
      </c>
    </row>
    <row r="31" spans="1:13" s="8" customFormat="1" ht="15" customHeight="1" x14ac:dyDescent="0.25">
      <c r="A31" s="20"/>
      <c r="B31" s="18" t="s">
        <v>46</v>
      </c>
      <c r="C31" s="17"/>
      <c r="D31" s="5">
        <f t="shared" si="0"/>
        <v>8544</v>
      </c>
      <c r="E31" s="5">
        <v>15</v>
      </c>
      <c r="F31" s="6">
        <v>8529</v>
      </c>
      <c r="G31" s="5">
        <f t="shared" si="1"/>
        <v>1169</v>
      </c>
      <c r="H31" s="5">
        <v>8</v>
      </c>
      <c r="I31" s="6">
        <v>1161</v>
      </c>
      <c r="J31" s="7">
        <f t="shared" si="2"/>
        <v>630.88109495295123</v>
      </c>
      <c r="K31" s="7">
        <f t="shared" si="2"/>
        <v>87.5</v>
      </c>
      <c r="L31" s="7">
        <f t="shared" si="2"/>
        <v>634.62532299741611</v>
      </c>
      <c r="M31" s="8" t="s">
        <v>60</v>
      </c>
    </row>
    <row r="32" spans="1:13" s="8" customFormat="1" ht="15" customHeight="1" x14ac:dyDescent="0.25">
      <c r="A32" s="20"/>
      <c r="B32" s="18" t="s">
        <v>47</v>
      </c>
      <c r="C32" s="17"/>
      <c r="D32" s="5">
        <f t="shared" si="0"/>
        <v>3587</v>
      </c>
      <c r="E32" s="5">
        <v>39</v>
      </c>
      <c r="F32" s="6">
        <v>3548</v>
      </c>
      <c r="G32" s="5">
        <f t="shared" si="1"/>
        <v>137</v>
      </c>
      <c r="H32" s="5">
        <v>15</v>
      </c>
      <c r="I32" s="6">
        <v>122</v>
      </c>
      <c r="J32" s="7">
        <f t="shared" si="2"/>
        <v>2518.2481751824816</v>
      </c>
      <c r="K32" s="7">
        <f t="shared" si="2"/>
        <v>160</v>
      </c>
      <c r="L32" s="7">
        <f t="shared" si="2"/>
        <v>2808.1967213114754</v>
      </c>
      <c r="M32" s="8" t="s">
        <v>60</v>
      </c>
    </row>
    <row r="33" spans="1:13" s="8" customFormat="1" ht="15" customHeight="1" x14ac:dyDescent="0.25">
      <c r="A33" s="20"/>
      <c r="B33" s="18" t="s">
        <v>48</v>
      </c>
      <c r="C33" s="17"/>
      <c r="D33" s="5">
        <f t="shared" si="0"/>
        <v>3599</v>
      </c>
      <c r="E33" s="5">
        <v>15</v>
      </c>
      <c r="F33" s="6">
        <v>3584</v>
      </c>
      <c r="G33" s="5">
        <f t="shared" si="1"/>
        <v>248</v>
      </c>
      <c r="H33" s="5">
        <v>5</v>
      </c>
      <c r="I33" s="6">
        <v>243</v>
      </c>
      <c r="J33" s="7">
        <f t="shared" si="2"/>
        <v>1351.2096774193549</v>
      </c>
      <c r="K33" s="7">
        <f t="shared" si="2"/>
        <v>200</v>
      </c>
      <c r="L33" s="7">
        <f t="shared" si="2"/>
        <v>1374.8971193415639</v>
      </c>
      <c r="M33" s="8" t="s">
        <v>60</v>
      </c>
    </row>
    <row r="34" spans="1:13" s="8" customFormat="1" ht="15" customHeight="1" x14ac:dyDescent="0.25">
      <c r="A34" s="20"/>
      <c r="B34" s="18" t="s">
        <v>49</v>
      </c>
      <c r="C34" s="17"/>
      <c r="D34" s="5">
        <f t="shared" si="0"/>
        <v>23656</v>
      </c>
      <c r="E34" s="5">
        <v>145</v>
      </c>
      <c r="F34" s="6">
        <v>23511</v>
      </c>
      <c r="G34" s="5">
        <f t="shared" si="1"/>
        <v>2285</v>
      </c>
      <c r="H34" s="5">
        <v>57</v>
      </c>
      <c r="I34" s="6">
        <v>2228</v>
      </c>
      <c r="J34" s="7">
        <f t="shared" si="2"/>
        <v>935.27352297593006</v>
      </c>
      <c r="K34" s="7">
        <f t="shared" si="2"/>
        <v>154.38596491228068</v>
      </c>
      <c r="L34" s="7">
        <f t="shared" si="2"/>
        <v>955.25134649910228</v>
      </c>
      <c r="M34" s="8" t="s">
        <v>60</v>
      </c>
    </row>
    <row r="35" spans="1:13" s="8" customFormat="1" ht="15" customHeight="1" x14ac:dyDescent="0.25">
      <c r="A35" s="20"/>
      <c r="B35" s="18" t="s">
        <v>50</v>
      </c>
      <c r="C35" s="17"/>
      <c r="D35" s="5">
        <f t="shared" si="0"/>
        <v>3125</v>
      </c>
      <c r="E35" s="5">
        <v>10</v>
      </c>
      <c r="F35" s="6">
        <v>3115</v>
      </c>
      <c r="G35" s="5">
        <f t="shared" si="1"/>
        <v>111</v>
      </c>
      <c r="H35" s="5">
        <v>0</v>
      </c>
      <c r="I35" s="6">
        <v>111</v>
      </c>
      <c r="J35" s="7">
        <f t="shared" si="2"/>
        <v>2715.3153153153153</v>
      </c>
      <c r="K35" s="7" t="str">
        <f t="shared" si="2"/>
        <v>-</v>
      </c>
      <c r="L35" s="7">
        <f t="shared" si="2"/>
        <v>2706.3063063063064</v>
      </c>
      <c r="M35" s="8" t="s">
        <v>60</v>
      </c>
    </row>
    <row r="36" spans="1:13" s="8" customFormat="1" ht="15" customHeight="1" x14ac:dyDescent="0.25">
      <c r="A36" s="20"/>
      <c r="B36" s="18" t="s">
        <v>51</v>
      </c>
      <c r="C36" s="17"/>
      <c r="D36" s="5">
        <f t="shared" si="0"/>
        <v>557</v>
      </c>
      <c r="E36" s="5">
        <v>1</v>
      </c>
      <c r="F36" s="6">
        <v>556</v>
      </c>
      <c r="G36" s="5">
        <f t="shared" si="1"/>
        <v>34</v>
      </c>
      <c r="H36" s="5">
        <v>0</v>
      </c>
      <c r="I36" s="6">
        <v>34</v>
      </c>
      <c r="J36" s="7">
        <f t="shared" si="2"/>
        <v>1538.2352941176471</v>
      </c>
      <c r="K36" s="7" t="str">
        <f t="shared" si="2"/>
        <v>-</v>
      </c>
      <c r="L36" s="7">
        <f t="shared" si="2"/>
        <v>1535.2941176470588</v>
      </c>
      <c r="M36" s="8" t="s">
        <v>60</v>
      </c>
    </row>
    <row r="37" spans="1:13" s="8" customFormat="1" ht="15" customHeight="1" x14ac:dyDescent="0.25">
      <c r="A37" s="20"/>
      <c r="B37" s="18" t="s">
        <v>52</v>
      </c>
      <c r="C37" s="17"/>
      <c r="D37" s="5">
        <f t="shared" si="0"/>
        <v>2426</v>
      </c>
      <c r="E37" s="5">
        <v>7</v>
      </c>
      <c r="F37" s="6">
        <v>2419</v>
      </c>
      <c r="G37" s="5">
        <f t="shared" si="1"/>
        <v>170</v>
      </c>
      <c r="H37" s="5">
        <v>4</v>
      </c>
      <c r="I37" s="6">
        <v>166</v>
      </c>
      <c r="J37" s="7">
        <f t="shared" si="2"/>
        <v>1327.0588235294119</v>
      </c>
      <c r="K37" s="7">
        <f t="shared" si="2"/>
        <v>75</v>
      </c>
      <c r="L37" s="7">
        <f t="shared" si="2"/>
        <v>1357.2289156626505</v>
      </c>
      <c r="M37" s="8" t="s">
        <v>60</v>
      </c>
    </row>
    <row r="38" spans="1:13" s="8" customFormat="1" ht="15" customHeight="1" x14ac:dyDescent="0.25">
      <c r="A38" s="20"/>
      <c r="B38" s="18" t="s">
        <v>53</v>
      </c>
      <c r="C38" s="17"/>
      <c r="D38" s="5">
        <f t="shared" si="0"/>
        <v>2168</v>
      </c>
      <c r="E38" s="5">
        <v>3</v>
      </c>
      <c r="F38" s="6">
        <v>2165</v>
      </c>
      <c r="G38" s="5">
        <f t="shared" si="1"/>
        <v>345</v>
      </c>
      <c r="H38" s="5">
        <v>2</v>
      </c>
      <c r="I38" s="6">
        <v>343</v>
      </c>
      <c r="J38" s="7">
        <f t="shared" si="2"/>
        <v>528.40579710144925</v>
      </c>
      <c r="K38" s="7">
        <f t="shared" si="2"/>
        <v>50</v>
      </c>
      <c r="L38" s="7">
        <f t="shared" si="2"/>
        <v>531.19533527696797</v>
      </c>
      <c r="M38" s="8" t="s">
        <v>60</v>
      </c>
    </row>
    <row r="39" spans="1:13" s="8" customFormat="1" ht="15" customHeight="1" x14ac:dyDescent="0.25">
      <c r="A39" s="20"/>
      <c r="B39" s="18" t="s">
        <v>20</v>
      </c>
      <c r="C39" s="17"/>
      <c r="D39" s="5">
        <f t="shared" ref="D39:I39" si="6">D40-D27-D28-D29-D30-D31-D32-D33-D34-D35-D36-D37-D38</f>
        <v>18828</v>
      </c>
      <c r="E39" s="5">
        <f t="shared" si="6"/>
        <v>18</v>
      </c>
      <c r="F39" s="5">
        <f t="shared" si="6"/>
        <v>18810</v>
      </c>
      <c r="G39" s="5">
        <f t="shared" si="6"/>
        <v>2827</v>
      </c>
      <c r="H39" s="5">
        <f t="shared" si="6"/>
        <v>25</v>
      </c>
      <c r="I39" s="5">
        <f t="shared" si="6"/>
        <v>2802</v>
      </c>
      <c r="J39" s="7">
        <f t="shared" si="2"/>
        <v>566.00636717368241</v>
      </c>
      <c r="K39" s="7">
        <f t="shared" si="2"/>
        <v>-28.000000000000004</v>
      </c>
      <c r="L39" s="7">
        <f t="shared" si="2"/>
        <v>571.30620985010705</v>
      </c>
      <c r="M39" s="8" t="s">
        <v>60</v>
      </c>
    </row>
    <row r="40" spans="1:13" s="8" customFormat="1" ht="15" customHeight="1" x14ac:dyDescent="0.25">
      <c r="A40" s="21"/>
      <c r="B40" s="18" t="s">
        <v>21</v>
      </c>
      <c r="C40" s="17"/>
      <c r="D40" s="5">
        <f t="shared" si="0"/>
        <v>117116</v>
      </c>
      <c r="E40" s="5">
        <v>419</v>
      </c>
      <c r="F40" s="6">
        <v>116697</v>
      </c>
      <c r="G40" s="5">
        <f t="shared" si="1"/>
        <v>9883</v>
      </c>
      <c r="H40" s="5">
        <v>210</v>
      </c>
      <c r="I40" s="6">
        <v>9673</v>
      </c>
      <c r="J40" s="7">
        <f t="shared" si="2"/>
        <v>1085.024790043509</v>
      </c>
      <c r="K40" s="7">
        <f t="shared" si="2"/>
        <v>99.523809523809518</v>
      </c>
      <c r="L40" s="7">
        <f t="shared" si="2"/>
        <v>1106.419931768841</v>
      </c>
      <c r="M40" s="8" t="s">
        <v>60</v>
      </c>
    </row>
    <row r="41" spans="1:13" s="8" customFormat="1" ht="15" customHeight="1" x14ac:dyDescent="0.25">
      <c r="A41" s="19" t="s">
        <v>22</v>
      </c>
      <c r="B41" s="18" t="s">
        <v>54</v>
      </c>
      <c r="C41" s="17"/>
      <c r="D41" s="5">
        <f t="shared" si="0"/>
        <v>30345</v>
      </c>
      <c r="E41" s="5">
        <v>326</v>
      </c>
      <c r="F41" s="6">
        <v>30019</v>
      </c>
      <c r="G41" s="5">
        <f t="shared" si="1"/>
        <v>595</v>
      </c>
      <c r="H41" s="5">
        <v>99</v>
      </c>
      <c r="I41" s="6">
        <v>496</v>
      </c>
      <c r="J41" s="7">
        <f t="shared" si="2"/>
        <v>5000</v>
      </c>
      <c r="K41" s="7">
        <f t="shared" si="2"/>
        <v>229.29292929292927</v>
      </c>
      <c r="L41" s="7">
        <f t="shared" si="2"/>
        <v>5952.2177419354839</v>
      </c>
      <c r="M41" s="8" t="s">
        <v>60</v>
      </c>
    </row>
    <row r="42" spans="1:13" s="8" customFormat="1" ht="15" customHeight="1" x14ac:dyDescent="0.25">
      <c r="A42" s="20"/>
      <c r="B42" s="18" t="s">
        <v>55</v>
      </c>
      <c r="C42" s="17"/>
      <c r="D42" s="5">
        <f t="shared" si="0"/>
        <v>5147</v>
      </c>
      <c r="E42" s="5">
        <v>52</v>
      </c>
      <c r="F42" s="6">
        <v>5095</v>
      </c>
      <c r="G42" s="5">
        <f t="shared" si="1"/>
        <v>143</v>
      </c>
      <c r="H42" s="5">
        <v>30</v>
      </c>
      <c r="I42" s="6">
        <v>113</v>
      </c>
      <c r="J42" s="7">
        <f t="shared" si="2"/>
        <v>3499.3006993006993</v>
      </c>
      <c r="K42" s="7">
        <f t="shared" si="2"/>
        <v>73.333333333333343</v>
      </c>
      <c r="L42" s="7">
        <f t="shared" si="2"/>
        <v>4408.8495575221241</v>
      </c>
      <c r="M42" s="8" t="s">
        <v>60</v>
      </c>
    </row>
    <row r="43" spans="1:13" s="8" customFormat="1" ht="15" customHeight="1" x14ac:dyDescent="0.25">
      <c r="A43" s="20"/>
      <c r="B43" s="18" t="s">
        <v>23</v>
      </c>
      <c r="C43" s="17"/>
      <c r="D43" s="5">
        <f t="shared" ref="D43:I43" si="7">D44-D41-D42</f>
        <v>645</v>
      </c>
      <c r="E43" s="5">
        <f t="shared" si="7"/>
        <v>1</v>
      </c>
      <c r="F43" s="5">
        <f t="shared" si="7"/>
        <v>644</v>
      </c>
      <c r="G43" s="5">
        <f t="shared" si="7"/>
        <v>113</v>
      </c>
      <c r="H43" s="5">
        <f t="shared" si="7"/>
        <v>1</v>
      </c>
      <c r="I43" s="5">
        <f t="shared" si="7"/>
        <v>112</v>
      </c>
      <c r="J43" s="7">
        <f t="shared" si="2"/>
        <v>470.79646017699116</v>
      </c>
      <c r="K43" s="7">
        <f t="shared" si="2"/>
        <v>0</v>
      </c>
      <c r="L43" s="7">
        <f t="shared" si="2"/>
        <v>475</v>
      </c>
      <c r="M43" s="8" t="s">
        <v>60</v>
      </c>
    </row>
    <row r="44" spans="1:13" s="8" customFormat="1" ht="15" customHeight="1" x14ac:dyDescent="0.25">
      <c r="A44" s="21"/>
      <c r="B44" s="18" t="s">
        <v>24</v>
      </c>
      <c r="C44" s="17"/>
      <c r="D44" s="5">
        <f t="shared" si="0"/>
        <v>36137</v>
      </c>
      <c r="E44" s="5">
        <v>379</v>
      </c>
      <c r="F44" s="6">
        <v>35758</v>
      </c>
      <c r="G44" s="5">
        <f t="shared" si="1"/>
        <v>851</v>
      </c>
      <c r="H44" s="5">
        <v>130</v>
      </c>
      <c r="I44" s="6">
        <v>721</v>
      </c>
      <c r="J44" s="7">
        <f t="shared" si="2"/>
        <v>4146.4159811985901</v>
      </c>
      <c r="K44" s="7">
        <f t="shared" si="2"/>
        <v>191.53846153846152</v>
      </c>
      <c r="L44" s="7">
        <f t="shared" si="2"/>
        <v>4859.5006934812754</v>
      </c>
      <c r="M44" s="8" t="s">
        <v>60</v>
      </c>
    </row>
    <row r="45" spans="1:13" s="8" customFormat="1" ht="20.25" customHeight="1" x14ac:dyDescent="0.25">
      <c r="A45" s="19" t="s">
        <v>25</v>
      </c>
      <c r="B45" s="18" t="s">
        <v>56</v>
      </c>
      <c r="C45" s="17"/>
      <c r="D45" s="5">
        <f t="shared" si="0"/>
        <v>1608</v>
      </c>
      <c r="E45" s="5">
        <v>37</v>
      </c>
      <c r="F45" s="6">
        <v>1571</v>
      </c>
      <c r="G45" s="5">
        <f t="shared" si="1"/>
        <v>342</v>
      </c>
      <c r="H45" s="5">
        <v>10</v>
      </c>
      <c r="I45" s="6">
        <v>332</v>
      </c>
      <c r="J45" s="7">
        <f t="shared" si="2"/>
        <v>370.17543859649129</v>
      </c>
      <c r="K45" s="7">
        <f t="shared" si="2"/>
        <v>270</v>
      </c>
      <c r="L45" s="7">
        <f t="shared" si="2"/>
        <v>373.19277108433732</v>
      </c>
      <c r="M45" s="8" t="s">
        <v>60</v>
      </c>
    </row>
    <row r="46" spans="1:13" s="8" customFormat="1" ht="17.25" customHeight="1" x14ac:dyDescent="0.25">
      <c r="A46" s="20"/>
      <c r="B46" s="18" t="s">
        <v>26</v>
      </c>
      <c r="C46" s="17"/>
      <c r="D46" s="5">
        <f t="shared" ref="D46:I46" si="8">D47-D45</f>
        <v>1570</v>
      </c>
      <c r="E46" s="5">
        <f t="shared" si="8"/>
        <v>18</v>
      </c>
      <c r="F46" s="5">
        <f t="shared" si="8"/>
        <v>1552</v>
      </c>
      <c r="G46" s="5">
        <f t="shared" si="8"/>
        <v>315</v>
      </c>
      <c r="H46" s="5">
        <f t="shared" si="8"/>
        <v>3</v>
      </c>
      <c r="I46" s="5">
        <f t="shared" si="8"/>
        <v>312</v>
      </c>
      <c r="J46" s="7">
        <f t="shared" si="2"/>
        <v>398.41269841269843</v>
      </c>
      <c r="K46" s="7">
        <f t="shared" si="2"/>
        <v>500</v>
      </c>
      <c r="L46" s="7">
        <f t="shared" si="2"/>
        <v>397.43589743589746</v>
      </c>
      <c r="M46" s="8" t="s">
        <v>60</v>
      </c>
    </row>
    <row r="47" spans="1:13" s="8" customFormat="1" ht="19.5" customHeight="1" x14ac:dyDescent="0.25">
      <c r="A47" s="21"/>
      <c r="B47" s="22" t="s">
        <v>27</v>
      </c>
      <c r="C47" s="23"/>
      <c r="D47" s="5">
        <f t="shared" si="0"/>
        <v>3178</v>
      </c>
      <c r="E47" s="5">
        <v>55</v>
      </c>
      <c r="F47" s="6">
        <v>3123</v>
      </c>
      <c r="G47" s="5">
        <f t="shared" si="1"/>
        <v>657</v>
      </c>
      <c r="H47" s="5">
        <v>13</v>
      </c>
      <c r="I47" s="6">
        <v>644</v>
      </c>
      <c r="J47" s="7">
        <f t="shared" si="2"/>
        <v>383.71385083713852</v>
      </c>
      <c r="K47" s="7">
        <f t="shared" si="2"/>
        <v>323.07692307692309</v>
      </c>
      <c r="L47" s="7">
        <f t="shared" si="2"/>
        <v>384.93788819875778</v>
      </c>
      <c r="M47" s="8" t="s">
        <v>60</v>
      </c>
    </row>
    <row r="48" spans="1:13" s="8" customFormat="1" ht="15" customHeight="1" x14ac:dyDescent="0.25">
      <c r="A48" s="11"/>
      <c r="B48" s="24" t="s">
        <v>28</v>
      </c>
      <c r="C48" s="23"/>
      <c r="D48" s="5">
        <f t="shared" si="0"/>
        <v>776</v>
      </c>
      <c r="E48" s="5">
        <v>488</v>
      </c>
      <c r="F48" s="12">
        <v>288</v>
      </c>
      <c r="G48" s="5">
        <f t="shared" si="1"/>
        <v>1088</v>
      </c>
      <c r="H48" s="13">
        <v>149</v>
      </c>
      <c r="I48" s="12">
        <v>939</v>
      </c>
      <c r="J48" s="14">
        <f t="shared" si="2"/>
        <v>-28.676470588235293</v>
      </c>
      <c r="K48" s="14">
        <f t="shared" si="2"/>
        <v>227.51677852348996</v>
      </c>
      <c r="L48" s="14">
        <f t="shared" si="2"/>
        <v>-69.329073482428115</v>
      </c>
      <c r="M48" s="8" t="s">
        <v>60</v>
      </c>
    </row>
    <row r="49" spans="1:13" s="8" customFormat="1" ht="15" customHeight="1" x14ac:dyDescent="0.25">
      <c r="A49" s="15"/>
      <c r="B49" s="16" t="s">
        <v>29</v>
      </c>
      <c r="C49" s="17"/>
      <c r="D49" s="5">
        <f>D19+D26+D40+D44+D47+D48</f>
        <v>2179235</v>
      </c>
      <c r="E49" s="5">
        <f t="shared" ref="E49:I49" si="9">E19+E26+E40+E44+E47+E48</f>
        <v>367513</v>
      </c>
      <c r="F49" s="5">
        <f t="shared" si="9"/>
        <v>1811722</v>
      </c>
      <c r="G49" s="5">
        <f t="shared" si="9"/>
        <v>101457</v>
      </c>
      <c r="H49" s="5">
        <f t="shared" si="9"/>
        <v>10175</v>
      </c>
      <c r="I49" s="5">
        <f t="shared" si="9"/>
        <v>91282</v>
      </c>
      <c r="J49" s="7">
        <f t="shared" si="2"/>
        <v>2047.939521176459</v>
      </c>
      <c r="K49" s="7">
        <f t="shared" si="2"/>
        <v>3511.9213759213758</v>
      </c>
      <c r="L49" s="7">
        <f t="shared" si="2"/>
        <v>1884.7527442431146</v>
      </c>
      <c r="M49" s="8" t="s">
        <v>60</v>
      </c>
    </row>
    <row r="51" spans="1:13" ht="62.45" customHeight="1" x14ac:dyDescent="0.25">
      <c r="A51" s="29" t="s">
        <v>61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</sheetData>
  <mergeCells count="50">
    <mergeCell ref="A51:L51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tbrocadmin</cp:lastModifiedBy>
  <cp:lastPrinted>2018-08-24T04:06:30Z</cp:lastPrinted>
  <dcterms:created xsi:type="dcterms:W3CDTF">2018-08-16T04:21:57Z</dcterms:created>
  <dcterms:modified xsi:type="dcterms:W3CDTF">2023-06-29T06:19:37Z</dcterms:modified>
</cp:coreProperties>
</file>