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<sst xmlns="http://schemas.openxmlformats.org/spreadsheetml/2006/main" count="118" uniqueCount="73">
  <si>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</si>
  <si>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</si>
  <si>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</si>
  <si>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</si>
  <si>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</si>
  <si>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</si>
  <si>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</si>
  <si>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</si>
  <si>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</si>
  <si>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</si>
  <si>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</si>
  <si>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</si>
  <si>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</si>
  <si>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</si>
  <si>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</si>
  <si>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</si>
  <si>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</si>
  <si>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</si>
  <si>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</si>
  <si>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</si>
  <si>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</si>
  <si>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</si>
  <si>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</si>
  <si>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</si>
  <si>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</si>
  <si>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</si>
  <si>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</si>
  <si>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</si>
  <si>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</si>
  <si>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</si>
  <si>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</si>
  <si>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</si>
  <si>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</si>
  <si>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</si>
  <si>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</si>
  <si>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</si>
  <si>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</si>
  <si>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</si>
  <si>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</si>
  <si>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</si>
  <si>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</si>
  <si>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</si>
  <si>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</si>
  <si>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</si>
  <si>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</si>
  <si>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</si>
  <si>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</si>
  <si>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</si>
  <si>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</si>
  <si>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</si>
  <si>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</si>
  <si>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</si>
  <si>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</si>
  <si>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</si>
  <si>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</si>
  <si>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</si>
  <si>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</si>
  <si>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</si>
  <si>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</si>
  <si>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</si>
  <si>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</si>
  <si>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</si>
  <si>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</si>
  <si>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</si>
  <si>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</si>
  <si>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</si>
  <si>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</si>
  <si>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</si>
  <si>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</si>
  <si>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</si>
  <si>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</si>
  <si>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表1-8 115年1至7月來臺旅客人次～按停留夜數分
Table 1-8 Visitor Arrivals by Length of Stay,
January-July,2026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</si>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</sst>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52256.0</v>
      </c>
      <c r="E3" s="4" t="n">
        <v>122412.0</v>
      </c>
      <c r="F3" s="4" t="n">
        <v>171239.0</v>
      </c>
      <c r="G3" s="4" t="n">
        <v>148374.0</v>
      </c>
      <c r="H3" s="4" t="n">
        <v>121008.0</v>
      </c>
      <c r="I3" s="4" t="n">
        <v>35333.0</v>
      </c>
      <c r="J3" s="4" t="n">
        <v>9079.0</v>
      </c>
      <c r="K3" s="4" t="n">
        <v>1396.0</v>
      </c>
      <c r="L3" s="4" t="n">
        <v>961.0</v>
      </c>
      <c r="M3" s="4" t="n">
        <v>34742.0</v>
      </c>
      <c r="N3" s="11" t="n">
        <f>SUM(D3:M3)</f>
        <v>696800.0</v>
      </c>
      <c r="O3" s="4" t="n">
        <v>4555668.0</v>
      </c>
      <c r="P3" s="4" t="n">
        <v>2776608.0</v>
      </c>
      <c r="Q3" s="11" t="n">
        <f>SUM(D3:L3)</f>
        <v>662058.0</v>
      </c>
      <c r="R3" s="6" t="n">
        <f ref="R3:R48" si="0" t="shared">IF(P3&lt;&gt;0,P3/SUM(D3:L3),0)</f>
        <v>4.193904461542644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66267.0</v>
      </c>
      <c r="E4" s="5" t="n">
        <v>39161.0</v>
      </c>
      <c r="F4" s="5" t="n">
        <v>25920.0</v>
      </c>
      <c r="G4" s="5" t="n">
        <v>26567.0</v>
      </c>
      <c r="H4" s="5" t="n">
        <v>53597.0</v>
      </c>
      <c r="I4" s="5" t="n">
        <v>43843.0</v>
      </c>
      <c r="J4" s="5" t="n">
        <v>15867.0</v>
      </c>
      <c r="K4" s="5" t="n">
        <v>7817.0</v>
      </c>
      <c r="L4" s="5" t="n">
        <v>9184.0</v>
      </c>
      <c r="M4" s="5" t="n">
        <v>86853.0</v>
      </c>
      <c r="N4" s="11" t="n">
        <f ref="N4:N14" si="1" t="shared">SUM(D4:M4)</f>
        <v>375076.0</v>
      </c>
      <c r="O4" s="5" t="n">
        <v>8618653.0</v>
      </c>
      <c r="P4" s="5" t="n">
        <v>2567480.0</v>
      </c>
      <c r="Q4" s="11" t="n">
        <f ref="Q4:Q48" si="2" t="shared">SUM(D4:L4)</f>
        <v>288223.0</v>
      </c>
      <c r="R4" s="6" t="n">
        <f si="0" t="shared"/>
        <v>8.907963625387287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51667.0</v>
      </c>
      <c r="E5" s="5" t="n">
        <v>218629.0</v>
      </c>
      <c r="F5" s="5" t="n">
        <v>244368.0</v>
      </c>
      <c r="G5" s="5" t="n">
        <v>89949.0</v>
      </c>
      <c r="H5" s="5" t="n">
        <v>64039.0</v>
      </c>
      <c r="I5" s="5" t="n">
        <v>28091.0</v>
      </c>
      <c r="J5" s="5" t="n">
        <v>13988.0</v>
      </c>
      <c r="K5" s="5" t="n">
        <v>12214.0</v>
      </c>
      <c r="L5" s="5" t="n">
        <v>6925.0</v>
      </c>
      <c r="M5" s="5" t="n">
        <v>51405.0</v>
      </c>
      <c r="N5" s="11" t="n">
        <f si="1" t="shared"/>
        <v>781275.0</v>
      </c>
      <c r="O5" s="5" t="n">
        <v>5904161.0</v>
      </c>
      <c r="P5" s="5" t="n">
        <v>3595183.0</v>
      </c>
      <c r="Q5" s="11" t="n">
        <f si="2" t="shared"/>
        <v>729870.0</v>
      </c>
      <c r="R5" s="6" t="n">
        <f si="0" t="shared"/>
        <v>4.925785413840821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20111.0</v>
      </c>
      <c r="E6" s="5" t="n">
        <v>92976.0</v>
      </c>
      <c r="F6" s="5" t="n">
        <v>290218.0</v>
      </c>
      <c r="G6" s="5" t="n">
        <v>86169.0</v>
      </c>
      <c r="H6" s="5" t="n">
        <v>41254.0</v>
      </c>
      <c r="I6" s="5" t="n">
        <v>12471.0</v>
      </c>
      <c r="J6" s="5" t="n">
        <v>5825.0</v>
      </c>
      <c r="K6" s="5" t="n">
        <v>4701.0</v>
      </c>
      <c r="L6" s="5" t="n">
        <v>2958.0</v>
      </c>
      <c r="M6" s="5" t="n">
        <v>19696.0</v>
      </c>
      <c r="N6" s="11" t="n">
        <f si="1" t="shared"/>
        <v>576379.0</v>
      </c>
      <c r="O6" s="5" t="n">
        <v>3250189.0</v>
      </c>
      <c r="P6" s="5" t="n">
        <v>2340937.0</v>
      </c>
      <c r="Q6" s="11" t="n">
        <f si="2" t="shared"/>
        <v>556683.0</v>
      </c>
      <c r="R6" s="6" t="n">
        <f si="0" t="shared"/>
        <v>4.2051526631853315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1633.0</v>
      </c>
      <c r="E7" s="5" t="n">
        <v>1202.0</v>
      </c>
      <c r="F7" s="5" t="n">
        <v>2199.0</v>
      </c>
      <c r="G7" s="5" t="n">
        <v>2673.0</v>
      </c>
      <c r="H7" s="5" t="n">
        <v>4914.0</v>
      </c>
      <c r="I7" s="5" t="n">
        <v>3930.0</v>
      </c>
      <c r="J7" s="5" t="n">
        <v>1819.0</v>
      </c>
      <c r="K7" s="5" t="n">
        <v>1908.0</v>
      </c>
      <c r="L7" s="5" t="n">
        <v>1151.0</v>
      </c>
      <c r="M7" s="5" t="n">
        <v>6705.0</v>
      </c>
      <c r="N7" s="11" t="n">
        <f si="1" t="shared"/>
        <v>28134.0</v>
      </c>
      <c r="O7" s="5" t="n">
        <v>1739698.0</v>
      </c>
      <c r="P7" s="5" t="n">
        <v>308486.0</v>
      </c>
      <c r="Q7" s="11" t="n">
        <f si="2" t="shared"/>
        <v>21429.0</v>
      </c>
      <c r="R7" s="6" t="n">
        <f si="0" t="shared"/>
        <v>14.395725418824957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1274.0</v>
      </c>
      <c r="E8" s="5" t="n">
        <v>1391.0</v>
      </c>
      <c r="F8" s="5" t="n">
        <v>1790.0</v>
      </c>
      <c r="G8" s="5" t="n">
        <v>1784.0</v>
      </c>
      <c r="H8" s="5" t="n">
        <v>3634.0</v>
      </c>
      <c r="I8" s="5" t="n">
        <v>3663.0</v>
      </c>
      <c r="J8" s="5" t="n">
        <v>2497.0</v>
      </c>
      <c r="K8" s="5" t="n">
        <v>555.0</v>
      </c>
      <c r="L8" s="5" t="n">
        <v>254.0</v>
      </c>
      <c r="M8" s="5" t="n">
        <v>1698.0</v>
      </c>
      <c r="N8" s="11" t="n">
        <f si="1" t="shared"/>
        <v>18540.0</v>
      </c>
      <c r="O8" s="5" t="n">
        <v>359913.0</v>
      </c>
      <c r="P8" s="5" t="n">
        <v>174804.0</v>
      </c>
      <c r="Q8" s="11" t="n">
        <f si="2" t="shared"/>
        <v>16842.0</v>
      </c>
      <c r="R8" s="6" t="n">
        <f si="0" t="shared"/>
        <v>10.379052369077307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8530.0</v>
      </c>
      <c r="E9" s="5" t="n">
        <v>8217.0</v>
      </c>
      <c r="F9" s="5" t="n">
        <v>16705.0</v>
      </c>
      <c r="G9" s="5" t="n">
        <v>27895.0</v>
      </c>
      <c r="H9" s="5" t="n">
        <v>70210.0</v>
      </c>
      <c r="I9" s="5" t="n">
        <v>30582.0</v>
      </c>
      <c r="J9" s="5" t="n">
        <v>11056.0</v>
      </c>
      <c r="K9" s="5" t="n">
        <v>7882.0</v>
      </c>
      <c r="L9" s="5" t="n">
        <v>5094.0</v>
      </c>
      <c r="M9" s="5" t="n">
        <v>25514.0</v>
      </c>
      <c r="N9" s="11" t="n">
        <f si="1" t="shared"/>
        <v>211685.0</v>
      </c>
      <c r="O9" s="5" t="n">
        <v>6870328.0</v>
      </c>
      <c r="P9" s="5" t="n">
        <v>1885781.0</v>
      </c>
      <c r="Q9" s="11" t="n">
        <f si="2" t="shared"/>
        <v>186171.0</v>
      </c>
      <c r="R9" s="6" t="n">
        <f si="0" t="shared"/>
        <v>10.129295110409247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8745.0</v>
      </c>
      <c r="E10" s="5" t="n">
        <v>14804.0</v>
      </c>
      <c r="F10" s="5" t="n">
        <v>29184.0</v>
      </c>
      <c r="G10" s="5" t="n">
        <v>39466.0</v>
      </c>
      <c r="H10" s="5" t="n">
        <v>89413.0</v>
      </c>
      <c r="I10" s="5" t="n">
        <v>44452.0</v>
      </c>
      <c r="J10" s="5" t="n">
        <v>6797.0</v>
      </c>
      <c r="K10" s="5" t="n">
        <v>1797.0</v>
      </c>
      <c r="L10" s="5" t="n">
        <v>729.0</v>
      </c>
      <c r="M10" s="5" t="n">
        <v>5835.0</v>
      </c>
      <c r="N10" s="11" t="n">
        <f si="1" t="shared"/>
        <v>241222.0</v>
      </c>
      <c r="O10" s="5" t="n">
        <v>1800201.0</v>
      </c>
      <c r="P10" s="5" t="n">
        <v>1520378.0</v>
      </c>
      <c r="Q10" s="11" t="n">
        <f si="2" t="shared"/>
        <v>235387.0</v>
      </c>
      <c r="R10" s="6" t="n">
        <f si="0" t="shared"/>
        <v>6.4590567873332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10352.0</v>
      </c>
      <c r="E11" s="5" t="n">
        <v>2743.0</v>
      </c>
      <c r="F11" s="5" t="n">
        <v>4875.0</v>
      </c>
      <c r="G11" s="5" t="n">
        <v>5556.0</v>
      </c>
      <c r="H11" s="5" t="n">
        <v>18863.0</v>
      </c>
      <c r="I11" s="5" t="n">
        <v>19233.0</v>
      </c>
      <c r="J11" s="5" t="n">
        <v>4675.0</v>
      </c>
      <c r="K11" s="5" t="n">
        <v>4711.0</v>
      </c>
      <c r="L11" s="5" t="n">
        <v>2696.0</v>
      </c>
      <c r="M11" s="5" t="n">
        <v>65577.0</v>
      </c>
      <c r="N11" s="11" t="n">
        <f si="1" t="shared"/>
        <v>139281.0</v>
      </c>
      <c r="O11" s="5" t="n">
        <v>6.9467423E7</v>
      </c>
      <c r="P11" s="5" t="n">
        <v>885043.0</v>
      </c>
      <c r="Q11" s="11" t="n">
        <f si="2" t="shared"/>
        <v>73704.0</v>
      </c>
      <c r="R11" s="6" t="n">
        <f si="0" t="shared"/>
        <v>12.008072831868013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14697.0</v>
      </c>
      <c r="E12" s="5" t="n">
        <v>16452.0</v>
      </c>
      <c r="F12" s="5" t="n">
        <v>68316.0</v>
      </c>
      <c r="G12" s="5" t="n">
        <v>89489.0</v>
      </c>
      <c r="H12" s="5" t="n">
        <v>103631.0</v>
      </c>
      <c r="I12" s="5" t="n">
        <v>45787.0</v>
      </c>
      <c r="J12" s="5" t="n">
        <v>3265.0</v>
      </c>
      <c r="K12" s="5" t="n">
        <v>4419.0</v>
      </c>
      <c r="L12" s="5" t="n">
        <v>3267.0</v>
      </c>
      <c r="M12" s="5" t="n">
        <v>84709.0</v>
      </c>
      <c r="N12" s="11" t="n">
        <f si="1" t="shared"/>
        <v>434032.0</v>
      </c>
      <c r="O12" s="5" t="n">
        <v>4.5358628E7</v>
      </c>
      <c r="P12" s="5" t="n">
        <v>2226340.0</v>
      </c>
      <c r="Q12" s="11" t="n">
        <f si="2" t="shared"/>
        <v>349323.0</v>
      </c>
      <c r="R12" s="6" t="n">
        <f si="0" t="shared"/>
        <v>6.373299210186561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7619.0</v>
      </c>
      <c r="E13" s="5" t="n">
        <v>20102.0</v>
      </c>
      <c r="F13" s="5" t="n">
        <v>46713.0</v>
      </c>
      <c r="G13" s="5" t="n">
        <v>32291.0</v>
      </c>
      <c r="H13" s="5" t="n">
        <v>25862.0</v>
      </c>
      <c r="I13" s="5" t="n">
        <v>64620.0</v>
      </c>
      <c r="J13" s="5" t="n">
        <v>2568.0</v>
      </c>
      <c r="K13" s="5" t="n">
        <v>3181.0</v>
      </c>
      <c r="L13" s="5" t="n">
        <v>2412.0</v>
      </c>
      <c r="M13" s="5" t="n">
        <v>35080.0</v>
      </c>
      <c r="N13" s="11" t="n">
        <f si="1" t="shared"/>
        <v>240448.0</v>
      </c>
      <c r="O13" s="5" t="n">
        <v>2.1774319E7</v>
      </c>
      <c r="P13" s="5" t="n">
        <v>1646358.0</v>
      </c>
      <c r="Q13" s="11" t="n">
        <f si="2" t="shared"/>
        <v>205368.0</v>
      </c>
      <c r="R13" s="6" t="n">
        <f si="0" t="shared"/>
        <v>8.01662381675821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3531.0</v>
      </c>
      <c r="E14" s="5" t="n">
        <v>4833.0</v>
      </c>
      <c r="F14" s="5" t="n">
        <v>11469.0</v>
      </c>
      <c r="G14" s="5" t="n">
        <v>27099.0</v>
      </c>
      <c r="H14" s="5" t="n">
        <v>15736.0</v>
      </c>
      <c r="I14" s="5" t="n">
        <v>14332.0</v>
      </c>
      <c r="J14" s="5" t="n">
        <v>8315.0</v>
      </c>
      <c r="K14" s="5" t="n">
        <v>11142.0</v>
      </c>
      <c r="L14" s="5" t="n">
        <v>13204.0</v>
      </c>
      <c r="M14" s="5" t="n">
        <v>164084.0</v>
      </c>
      <c r="N14" s="11" t="n">
        <f si="1" t="shared"/>
        <v>273745.0</v>
      </c>
      <c r="O14" s="5" t="n">
        <v>9.269307E7</v>
      </c>
      <c r="P14" s="5" t="n">
        <v>2135414.0</v>
      </c>
      <c r="Q14" s="11" t="n">
        <f si="2" t="shared"/>
        <v>109661.0</v>
      </c>
      <c r="R14" s="6" t="n">
        <f si="0" t="shared"/>
        <v>19.472866379113814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621.0</v>
      </c>
      <c r="E15" s="5" t="n">
        <f ref="E15:M15" si="3" t="shared">E16-E9-E10-E11-E12-E13-E14</f>
        <v>603.0</v>
      </c>
      <c r="F15" s="5" t="n">
        <f si="3" t="shared"/>
        <v>1591.0</v>
      </c>
      <c r="G15" s="5" t="n">
        <f si="3" t="shared"/>
        <v>2626.0</v>
      </c>
      <c r="H15" s="5" t="n">
        <f si="3" t="shared"/>
        <v>3922.0</v>
      </c>
      <c r="I15" s="5" t="n">
        <f si="3" t="shared"/>
        <v>3389.0</v>
      </c>
      <c r="J15" s="5" t="n">
        <f si="3" t="shared"/>
        <v>1138.0</v>
      </c>
      <c r="K15" s="5" t="n">
        <f si="3" t="shared"/>
        <v>726.0</v>
      </c>
      <c r="L15" s="5" t="n">
        <f si="3" t="shared"/>
        <v>487.0</v>
      </c>
      <c r="M15" s="5" t="n">
        <f si="3" t="shared"/>
        <v>4105.0</v>
      </c>
      <c r="N15" s="5" t="n">
        <f ref="N15" si="4" t="shared">N16-N9-N10-N11-N12-N13-N14</f>
        <v>19208.0</v>
      </c>
      <c r="O15" s="5" t="n">
        <f>O16-O9-O10-O11-O12-O13-O14</f>
        <v>1703258.0</v>
      </c>
      <c r="P15" s="5" t="n">
        <f>P16-P9-P10-P11-P12-P13-P14</f>
        <v>177860.0</v>
      </c>
      <c r="Q15" s="11" t="n">
        <f si="2" t="shared"/>
        <v>15103.0</v>
      </c>
      <c r="R15" s="6" t="n">
        <f si="0" t="shared"/>
        <v>11.776468251340793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54095.0</v>
      </c>
      <c r="E16" s="5" t="n">
        <v>67754.0</v>
      </c>
      <c r="F16" s="5" t="n">
        <v>178853.0</v>
      </c>
      <c r="G16" s="5" t="n">
        <v>224422.0</v>
      </c>
      <c r="H16" s="5" t="n">
        <v>327637.0</v>
      </c>
      <c r="I16" s="5" t="n">
        <v>222395.0</v>
      </c>
      <c r="J16" s="5" t="n">
        <v>37814.0</v>
      </c>
      <c r="K16" s="5" t="n">
        <v>33858.0</v>
      </c>
      <c r="L16" s="5" t="n">
        <v>27889.0</v>
      </c>
      <c r="M16" s="5" t="n">
        <v>384904.0</v>
      </c>
      <c r="N16" s="11" t="n">
        <f ref="N16:N48" si="5" t="shared">SUM(D16:M16)</f>
        <v>1559621.0</v>
      </c>
      <c r="O16" s="5" t="n">
        <v>2.39667227E8</v>
      </c>
      <c r="P16" s="5" t="n">
        <v>1.0477174E7</v>
      </c>
      <c r="Q16" s="11" t="n">
        <f si="2" t="shared"/>
        <v>1174717.0</v>
      </c>
      <c r="R16" s="6" t="n">
        <f si="0" t="shared"/>
        <v>8.918891954402635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743.0</v>
      </c>
      <c r="E17" s="5" t="n">
        <f ref="E17:M17" si="6" t="shared">E18-E16-E3-E4-E5-E6-E7-E8</f>
        <v>921.0</v>
      </c>
      <c r="F17" s="5" t="n">
        <f si="6" t="shared"/>
        <v>1497.0</v>
      </c>
      <c r="G17" s="5" t="n">
        <f si="6" t="shared"/>
        <v>1190.0</v>
      </c>
      <c r="H17" s="5" t="n">
        <f si="6" t="shared"/>
        <v>2122.0</v>
      </c>
      <c r="I17" s="5" t="n">
        <f si="6" t="shared"/>
        <v>1761.0</v>
      </c>
      <c r="J17" s="5" t="n">
        <f si="6" t="shared"/>
        <v>1293.0</v>
      </c>
      <c r="K17" s="5" t="n">
        <f si="6" t="shared"/>
        <v>1161.0</v>
      </c>
      <c r="L17" s="5" t="n">
        <f si="6" t="shared"/>
        <v>900.0</v>
      </c>
      <c r="M17" s="5" t="n">
        <f si="6" t="shared"/>
        <v>3889.0</v>
      </c>
      <c r="N17" s="11" t="n">
        <f si="5" t="shared"/>
        <v>15477.0</v>
      </c>
      <c r="O17" s="5" t="n">
        <f>O18-O16-O3-O4-O5-O6-O7-O8</f>
        <v>1247736.0</v>
      </c>
      <c r="P17" s="5" t="n">
        <f>P18-P16-P3-P4-P5-P6-P7-P8</f>
        <v>197646.0</v>
      </c>
      <c r="Q17" s="11" t="n">
        <f si="2" t="shared"/>
        <v>11588.0</v>
      </c>
      <c r="R17" s="6" t="n">
        <f si="0" t="shared"/>
        <v>17.05609250949258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248046.0</v>
      </c>
      <c r="E18" s="5" t="n">
        <v>544446.0</v>
      </c>
      <c r="F18" s="5" t="n">
        <v>916084.0</v>
      </c>
      <c r="G18" s="5" t="n">
        <v>581128.0</v>
      </c>
      <c r="H18" s="5" t="n">
        <v>618205.0</v>
      </c>
      <c r="I18" s="5" t="n">
        <v>351487.0</v>
      </c>
      <c r="J18" s="5" t="n">
        <v>88182.0</v>
      </c>
      <c r="K18" s="5" t="n">
        <v>63610.0</v>
      </c>
      <c r="L18" s="5" t="n">
        <v>50222.0</v>
      </c>
      <c r="M18" s="5" t="n">
        <v>589892.0</v>
      </c>
      <c r="N18" s="11" t="n">
        <f si="5" t="shared"/>
        <v>4051302.0</v>
      </c>
      <c r="O18" s="5" t="n">
        <v>2.65343245E8</v>
      </c>
      <c r="P18" s="5" t="n">
        <v>2.2438318E7</v>
      </c>
      <c r="Q18" s="11" t="n">
        <f si="2" t="shared"/>
        <v>3461410.0</v>
      </c>
      <c r="R18" s="6" t="n">
        <f si="0" t="shared"/>
        <v>6.482421325413632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5336.0</v>
      </c>
      <c r="E19" s="5" t="n">
        <v>4403.0</v>
      </c>
      <c r="F19" s="5" t="n">
        <v>6867.0</v>
      </c>
      <c r="G19" s="5" t="n">
        <v>6664.0</v>
      </c>
      <c r="H19" s="5" t="n">
        <v>12805.0</v>
      </c>
      <c r="I19" s="5" t="n">
        <v>13985.0</v>
      </c>
      <c r="J19" s="5" t="n">
        <v>5808.0</v>
      </c>
      <c r="K19" s="5" t="n">
        <v>2306.0</v>
      </c>
      <c r="L19" s="5" t="n">
        <v>1114.0</v>
      </c>
      <c r="M19" s="5" t="n">
        <v>10400.0</v>
      </c>
      <c r="N19" s="11" t="n">
        <f si="5" t="shared"/>
        <v>69688.0</v>
      </c>
      <c r="O19" s="5" t="n">
        <v>1106339.0</v>
      </c>
      <c r="P19" s="5" t="n">
        <v>593815.0</v>
      </c>
      <c r="Q19" s="11" t="n">
        <f si="2" t="shared"/>
        <v>59288.0</v>
      </c>
      <c r="R19" s="6" t="n">
        <f si="0" t="shared"/>
        <v>10.015770476318986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43877.0</v>
      </c>
      <c r="E20" s="5" t="n">
        <v>32510.0</v>
      </c>
      <c r="F20" s="5" t="n">
        <v>44300.0</v>
      </c>
      <c r="G20" s="5" t="n">
        <v>42241.0</v>
      </c>
      <c r="H20" s="5" t="n">
        <v>91459.0</v>
      </c>
      <c r="I20" s="5" t="n">
        <v>94254.0</v>
      </c>
      <c r="J20" s="5" t="n">
        <v>33313.0</v>
      </c>
      <c r="K20" s="5" t="n">
        <v>14327.0</v>
      </c>
      <c r="L20" s="5" t="n">
        <v>6980.0</v>
      </c>
      <c r="M20" s="5" t="n">
        <v>61891.0</v>
      </c>
      <c r="N20" s="11" t="n">
        <f si="5" t="shared"/>
        <v>465152.0</v>
      </c>
      <c r="O20" s="5" t="n">
        <v>5918484.0</v>
      </c>
      <c r="P20" s="5" t="n">
        <v>3808957.0</v>
      </c>
      <c r="Q20" s="11" t="n">
        <f si="2" t="shared"/>
        <v>403261.0</v>
      </c>
      <c r="R20" s="6" t="n">
        <f si="0" t="shared"/>
        <v>9.445388966451008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272.0</v>
      </c>
      <c r="E21" s="5" t="n">
        <v>235.0</v>
      </c>
      <c r="F21" s="5" t="n">
        <v>481.0</v>
      </c>
      <c r="G21" s="5" t="n">
        <v>308.0</v>
      </c>
      <c r="H21" s="5" t="n">
        <v>585.0</v>
      </c>
      <c r="I21" s="5" t="n">
        <v>501.0</v>
      </c>
      <c r="J21" s="5" t="n">
        <v>217.0</v>
      </c>
      <c r="K21" s="5" t="n">
        <v>143.0</v>
      </c>
      <c r="L21" s="5" t="n">
        <v>57.0</v>
      </c>
      <c r="M21" s="5" t="n">
        <v>687.0</v>
      </c>
      <c r="N21" s="11" t="n">
        <f si="5" t="shared"/>
        <v>3486.0</v>
      </c>
      <c r="O21" s="5" t="n">
        <v>91205.0</v>
      </c>
      <c r="P21" s="5" t="n">
        <v>27704.0</v>
      </c>
      <c r="Q21" s="11" t="n">
        <f si="2" t="shared"/>
        <v>2799.0</v>
      </c>
      <c r="R21" s="6" t="n">
        <f si="0" t="shared"/>
        <v>9.897820650232227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202.0</v>
      </c>
      <c r="E22" s="5" t="n">
        <v>271.0</v>
      </c>
      <c r="F22" s="5" t="n">
        <v>271.0</v>
      </c>
      <c r="G22" s="5" t="n">
        <v>302.0</v>
      </c>
      <c r="H22" s="5" t="n">
        <v>570.0</v>
      </c>
      <c r="I22" s="5" t="n">
        <v>607.0</v>
      </c>
      <c r="J22" s="5" t="n">
        <v>318.0</v>
      </c>
      <c r="K22" s="5" t="n">
        <v>193.0</v>
      </c>
      <c r="L22" s="5" t="n">
        <v>102.0</v>
      </c>
      <c r="M22" s="5" t="n">
        <v>502.0</v>
      </c>
      <c r="N22" s="11" t="n">
        <f si="5" t="shared"/>
        <v>3338.0</v>
      </c>
      <c r="O22" s="5" t="n">
        <v>101352.0</v>
      </c>
      <c r="P22" s="5" t="n">
        <v>35548.0</v>
      </c>
      <c r="Q22" s="11" t="n">
        <f si="2" t="shared"/>
        <v>2836.0</v>
      </c>
      <c r="R22" s="6" t="n">
        <f si="0" t="shared"/>
        <v>12.534555712270803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39.0</v>
      </c>
      <c r="E23" s="5" t="n">
        <v>50.0</v>
      </c>
      <c r="F23" s="5" t="n">
        <v>81.0</v>
      </c>
      <c r="G23" s="5" t="n">
        <v>91.0</v>
      </c>
      <c r="H23" s="5" t="n">
        <v>152.0</v>
      </c>
      <c r="I23" s="5" t="n">
        <v>145.0</v>
      </c>
      <c r="J23" s="5" t="n">
        <v>87.0</v>
      </c>
      <c r="K23" s="5" t="n">
        <v>57.0</v>
      </c>
      <c r="L23" s="5" t="n">
        <v>36.0</v>
      </c>
      <c r="M23" s="5" t="n">
        <v>137.0</v>
      </c>
      <c r="N23" s="11" t="n">
        <f si="5" t="shared"/>
        <v>875.0</v>
      </c>
      <c r="O23" s="5" t="n">
        <v>30572.0</v>
      </c>
      <c r="P23" s="5" t="n">
        <v>10147.0</v>
      </c>
      <c r="Q23" s="11" t="n">
        <f si="2" t="shared"/>
        <v>738.0</v>
      </c>
      <c r="R23" s="6" t="n">
        <f si="0" t="shared"/>
        <v>13.749322493224932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479.0</v>
      </c>
      <c r="E24" s="5" t="n">
        <f ref="E24:M24" si="7" t="shared">E25-E19-E20-E21-E22-E23</f>
        <v>515.0</v>
      </c>
      <c r="F24" s="5" t="n">
        <f si="7" t="shared"/>
        <v>594.0</v>
      </c>
      <c r="G24" s="5" t="n">
        <f si="7" t="shared"/>
        <v>528.0</v>
      </c>
      <c r="H24" s="5" t="n">
        <f si="7" t="shared"/>
        <v>1142.0</v>
      </c>
      <c r="I24" s="5" t="n">
        <f si="7" t="shared"/>
        <v>1029.0</v>
      </c>
      <c r="J24" s="5" t="n">
        <f si="7" t="shared"/>
        <v>742.0</v>
      </c>
      <c r="K24" s="5" t="n">
        <f si="7" t="shared"/>
        <v>528.0</v>
      </c>
      <c r="L24" s="5" t="n">
        <f si="7" t="shared"/>
        <v>433.0</v>
      </c>
      <c r="M24" s="5" t="n">
        <f si="7" t="shared"/>
        <v>2495.0</v>
      </c>
      <c r="N24" s="11" t="n">
        <f si="5" t="shared"/>
        <v>8485.0</v>
      </c>
      <c r="O24" s="5" t="n">
        <f>O25-O19-O20-O21-O22-O23</f>
        <v>738647.0</v>
      </c>
      <c r="P24" s="5" t="n">
        <f>P25-P19-P20-P21-P22-P23</f>
        <v>96195.0</v>
      </c>
      <c r="Q24" s="11" t="n">
        <f si="2" t="shared"/>
        <v>5990.0</v>
      </c>
      <c r="R24" s="6" t="n">
        <f si="0" t="shared"/>
        <v>16.05926544240401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50205.0</v>
      </c>
      <c r="E25" s="5" t="n">
        <v>37984.0</v>
      </c>
      <c r="F25" s="5" t="n">
        <v>52594.0</v>
      </c>
      <c r="G25" s="5" t="n">
        <v>50134.0</v>
      </c>
      <c r="H25" s="5" t="n">
        <v>106713.0</v>
      </c>
      <c r="I25" s="5" t="n">
        <v>110521.0</v>
      </c>
      <c r="J25" s="5" t="n">
        <v>40485.0</v>
      </c>
      <c r="K25" s="5" t="n">
        <v>17554.0</v>
      </c>
      <c r="L25" s="5" t="n">
        <v>8722.0</v>
      </c>
      <c r="M25" s="5" t="n">
        <v>76112.0</v>
      </c>
      <c r="N25" s="11" t="n">
        <f si="5" t="shared"/>
        <v>551024.0</v>
      </c>
      <c r="O25" s="5" t="n">
        <v>7986599.0</v>
      </c>
      <c r="P25" s="5" t="n">
        <v>4572366.0</v>
      </c>
      <c r="Q25" s="11" t="n">
        <f si="2" t="shared"/>
        <v>474912.0</v>
      </c>
      <c r="R25" s="6" t="n">
        <f si="0" t="shared"/>
        <v>9.627817364059025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407.0</v>
      </c>
      <c r="E26" s="5" t="n">
        <v>261.0</v>
      </c>
      <c r="F26" s="5" t="n">
        <v>333.0</v>
      </c>
      <c r="G26" s="5" t="n">
        <v>362.0</v>
      </c>
      <c r="H26" s="5" t="n">
        <v>839.0</v>
      </c>
      <c r="I26" s="5" t="n">
        <v>1372.0</v>
      </c>
      <c r="J26" s="5" t="n">
        <v>630.0</v>
      </c>
      <c r="K26" s="5" t="n">
        <v>436.0</v>
      </c>
      <c r="L26" s="5" t="n">
        <v>206.0</v>
      </c>
      <c r="M26" s="5" t="n">
        <v>723.0</v>
      </c>
      <c r="N26" s="11" t="n">
        <f si="5" t="shared"/>
        <v>5569.0</v>
      </c>
      <c r="O26" s="5" t="n">
        <v>117828.0</v>
      </c>
      <c r="P26" s="5" t="n">
        <v>70890.0</v>
      </c>
      <c r="Q26" s="11" t="n">
        <f si="2" t="shared"/>
        <v>4846.0</v>
      </c>
      <c r="R26" s="6" t="n">
        <f si="0" t="shared"/>
        <v>14.628559636813867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1633.0</v>
      </c>
      <c r="E27" s="5" t="n">
        <v>1667.0</v>
      </c>
      <c r="F27" s="5" t="n">
        <v>2105.0</v>
      </c>
      <c r="G27" s="5" t="n">
        <v>1932.0</v>
      </c>
      <c r="H27" s="5" t="n">
        <v>4562.0</v>
      </c>
      <c r="I27" s="5" t="n">
        <v>7552.0</v>
      </c>
      <c r="J27" s="5" t="n">
        <v>3631.0</v>
      </c>
      <c r="K27" s="5" t="n">
        <v>2007.0</v>
      </c>
      <c r="L27" s="5" t="n">
        <v>1222.0</v>
      </c>
      <c r="M27" s="5" t="n">
        <v>5456.0</v>
      </c>
      <c r="N27" s="11" t="n">
        <f si="5" t="shared"/>
        <v>31767.0</v>
      </c>
      <c r="O27" s="5" t="n">
        <v>722661.0</v>
      </c>
      <c r="P27" s="5" t="n">
        <v>385658.0</v>
      </c>
      <c r="Q27" s="11" t="n">
        <f si="2" t="shared"/>
        <v>26311.0</v>
      </c>
      <c r="R27" s="6" t="n">
        <f si="0" t="shared"/>
        <v>14.657671696248718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2096.0</v>
      </c>
      <c r="E28" s="5" t="n">
        <v>5000.0</v>
      </c>
      <c r="F28" s="5" t="n">
        <v>3458.0</v>
      </c>
      <c r="G28" s="5" t="n">
        <v>3229.0</v>
      </c>
      <c r="H28" s="5" t="n">
        <v>6827.0</v>
      </c>
      <c r="I28" s="5" t="n">
        <v>11172.0</v>
      </c>
      <c r="J28" s="5" t="n">
        <v>5503.0</v>
      </c>
      <c r="K28" s="5" t="n">
        <v>1942.0</v>
      </c>
      <c r="L28" s="5" t="n">
        <v>952.0</v>
      </c>
      <c r="M28" s="5" t="n">
        <v>9925.0</v>
      </c>
      <c r="N28" s="11" t="n">
        <f si="5" t="shared"/>
        <v>50104.0</v>
      </c>
      <c r="O28" s="5" t="n">
        <v>677420.0</v>
      </c>
      <c r="P28" s="5" t="n">
        <v>469970.0</v>
      </c>
      <c r="Q28" s="11" t="n">
        <f si="2" t="shared"/>
        <v>40179.0</v>
      </c>
      <c r="R28" s="6" t="n">
        <f si="0" t="shared"/>
        <v>11.696906344110108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1018.0</v>
      </c>
      <c r="E29" s="5" t="n">
        <v>1039.0</v>
      </c>
      <c r="F29" s="5" t="n">
        <v>1234.0</v>
      </c>
      <c r="G29" s="5" t="n">
        <v>935.0</v>
      </c>
      <c r="H29" s="5" t="n">
        <v>1937.0</v>
      </c>
      <c r="I29" s="5" t="n">
        <v>2038.0</v>
      </c>
      <c r="J29" s="5" t="n">
        <v>862.0</v>
      </c>
      <c r="K29" s="5" t="n">
        <v>507.0</v>
      </c>
      <c r="L29" s="5" t="n">
        <v>287.0</v>
      </c>
      <c r="M29" s="5" t="n">
        <v>3079.0</v>
      </c>
      <c r="N29" s="11" t="n">
        <f si="5" t="shared"/>
        <v>12936.0</v>
      </c>
      <c r="O29" s="5" t="n">
        <v>208550.0</v>
      </c>
      <c r="P29" s="5" t="n">
        <v>105435.0</v>
      </c>
      <c r="Q29" s="11" t="n">
        <f si="2" t="shared"/>
        <v>9857.0</v>
      </c>
      <c r="R29" s="6" t="n">
        <f si="0" t="shared"/>
        <v>10.696459368976361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1045.0</v>
      </c>
      <c r="E30" s="5" t="n">
        <v>1013.0</v>
      </c>
      <c r="F30" s="5" t="n">
        <v>1209.0</v>
      </c>
      <c r="G30" s="5" t="n">
        <v>1244.0</v>
      </c>
      <c r="H30" s="5" t="n">
        <v>2727.0</v>
      </c>
      <c r="I30" s="5" t="n">
        <v>4212.0</v>
      </c>
      <c r="J30" s="5" t="n">
        <v>2266.0</v>
      </c>
      <c r="K30" s="5" t="n">
        <v>786.0</v>
      </c>
      <c r="L30" s="5" t="n">
        <v>310.0</v>
      </c>
      <c r="M30" s="5" t="n">
        <v>1423.0</v>
      </c>
      <c r="N30" s="11" t="n">
        <f si="5" t="shared"/>
        <v>16235.0</v>
      </c>
      <c r="O30" s="5" t="n">
        <v>239615.0</v>
      </c>
      <c r="P30" s="5" t="n">
        <v>178645.0</v>
      </c>
      <c r="Q30" s="11" t="n">
        <f si="2" t="shared"/>
        <v>14812.0</v>
      </c>
      <c r="R30" s="6" t="n">
        <f si="0" t="shared"/>
        <v>12.060829057520928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552.0</v>
      </c>
      <c r="E31" s="5" t="n">
        <v>716.0</v>
      </c>
      <c r="F31" s="5" t="n">
        <v>794.0</v>
      </c>
      <c r="G31" s="5" t="n">
        <v>761.0</v>
      </c>
      <c r="H31" s="5" t="n">
        <v>1679.0</v>
      </c>
      <c r="I31" s="5" t="n">
        <v>2511.0</v>
      </c>
      <c r="J31" s="5" t="n">
        <v>1065.0</v>
      </c>
      <c r="K31" s="5" t="n">
        <v>321.0</v>
      </c>
      <c r="L31" s="5" t="n">
        <v>127.0</v>
      </c>
      <c r="M31" s="5" t="n">
        <v>1146.0</v>
      </c>
      <c r="N31" s="11" t="n">
        <f si="5" t="shared"/>
        <v>9672.0</v>
      </c>
      <c r="O31" s="5" t="n">
        <v>121161.0</v>
      </c>
      <c r="P31" s="5" t="n">
        <v>90695.0</v>
      </c>
      <c r="Q31" s="11" t="n">
        <f si="2" t="shared"/>
        <v>8526.0</v>
      </c>
      <c r="R31" s="6" t="n">
        <f si="0" t="shared"/>
        <v>10.637461881304246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539.0</v>
      </c>
      <c r="E32" s="5" t="n">
        <v>610.0</v>
      </c>
      <c r="F32" s="5" t="n">
        <v>642.0</v>
      </c>
      <c r="G32" s="5" t="n">
        <v>595.0</v>
      </c>
      <c r="H32" s="5" t="n">
        <v>1463.0</v>
      </c>
      <c r="I32" s="5" t="n">
        <v>2003.0</v>
      </c>
      <c r="J32" s="5" t="n">
        <v>849.0</v>
      </c>
      <c r="K32" s="5" t="n">
        <v>428.0</v>
      </c>
      <c r="L32" s="5" t="n">
        <v>239.0</v>
      </c>
      <c r="M32" s="5" t="n">
        <v>1330.0</v>
      </c>
      <c r="N32" s="11" t="n">
        <f si="5" t="shared"/>
        <v>8698.0</v>
      </c>
      <c r="O32" s="5" t="n">
        <v>163808.0</v>
      </c>
      <c r="P32" s="5" t="n">
        <v>91360.0</v>
      </c>
      <c r="Q32" s="11" t="n">
        <f si="2" t="shared"/>
        <v>7368.0</v>
      </c>
      <c r="R32" s="6" t="n">
        <f si="0" t="shared"/>
        <v>12.39956568946797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3813.0</v>
      </c>
      <c r="E33" s="5" t="n">
        <v>2886.0</v>
      </c>
      <c r="F33" s="5" t="n">
        <v>3954.0</v>
      </c>
      <c r="G33" s="5" t="n">
        <v>3747.0</v>
      </c>
      <c r="H33" s="5" t="n">
        <v>7126.0</v>
      </c>
      <c r="I33" s="5" t="n">
        <v>8408.0</v>
      </c>
      <c r="J33" s="5" t="n">
        <v>4085.0</v>
      </c>
      <c r="K33" s="5" t="n">
        <v>2319.0</v>
      </c>
      <c r="L33" s="5" t="n">
        <v>1152.0</v>
      </c>
      <c r="M33" s="5" t="n">
        <v>6006.0</v>
      </c>
      <c r="N33" s="11" t="n">
        <f si="5" t="shared"/>
        <v>43496.0</v>
      </c>
      <c r="O33" s="5" t="n">
        <v>932981.0</v>
      </c>
      <c r="P33" s="5" t="n">
        <v>446444.0</v>
      </c>
      <c r="Q33" s="11" t="n">
        <f si="2" t="shared"/>
        <v>37490.0</v>
      </c>
      <c r="R33" s="6" t="n">
        <f si="0" t="shared"/>
        <v>11.908348893038143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404.0</v>
      </c>
      <c r="E34" s="5" t="n">
        <v>427.0</v>
      </c>
      <c r="F34" s="5" t="n">
        <v>514.0</v>
      </c>
      <c r="G34" s="5" t="n">
        <v>430.0</v>
      </c>
      <c r="H34" s="5" t="n">
        <v>952.0</v>
      </c>
      <c r="I34" s="5" t="n">
        <v>1518.0</v>
      </c>
      <c r="J34" s="5" t="n">
        <v>652.0</v>
      </c>
      <c r="K34" s="5" t="n">
        <v>261.0</v>
      </c>
      <c r="L34" s="5" t="n">
        <v>116.0</v>
      </c>
      <c r="M34" s="5" t="n">
        <v>1256.0</v>
      </c>
      <c r="N34" s="11" t="n">
        <f si="5" t="shared"/>
        <v>6530.0</v>
      </c>
      <c r="O34" s="5" t="n">
        <v>82341.0</v>
      </c>
      <c r="P34" s="5" t="n">
        <v>60391.0</v>
      </c>
      <c r="Q34" s="11" t="n">
        <f si="2" t="shared"/>
        <v>5274.0</v>
      </c>
      <c r="R34" s="6" t="n">
        <f si="0" t="shared"/>
        <v>11.450701554797117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206.0</v>
      </c>
      <c r="E35" s="5" t="n">
        <v>97.0</v>
      </c>
      <c r="F35" s="5" t="n">
        <v>94.0</v>
      </c>
      <c r="G35" s="5" t="n">
        <v>87.0</v>
      </c>
      <c r="H35" s="5" t="n">
        <v>146.0</v>
      </c>
      <c r="I35" s="5" t="n">
        <v>109.0</v>
      </c>
      <c r="J35" s="5" t="n">
        <v>60.0</v>
      </c>
      <c r="K35" s="5" t="n">
        <v>41.0</v>
      </c>
      <c r="L35" s="5" t="n">
        <v>15.0</v>
      </c>
      <c r="M35" s="5" t="n">
        <v>202.0</v>
      </c>
      <c r="N35" s="11" t="n">
        <f si="5" t="shared"/>
        <v>1057.0</v>
      </c>
      <c r="O35" s="5" t="n">
        <v>17065.0</v>
      </c>
      <c r="P35" s="5" t="n">
        <v>7326.0</v>
      </c>
      <c r="Q35" s="11" t="n">
        <f si="2" t="shared"/>
        <v>855.0</v>
      </c>
      <c r="R35" s="6" t="n">
        <f si="0" t="shared"/>
        <v>8.56842105263158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274.0</v>
      </c>
      <c r="E36" s="5" t="n">
        <v>295.0</v>
      </c>
      <c r="F36" s="5" t="n">
        <v>436.0</v>
      </c>
      <c r="G36" s="5" t="n">
        <v>446.0</v>
      </c>
      <c r="H36" s="5" t="n">
        <v>992.0</v>
      </c>
      <c r="I36" s="5" t="n">
        <v>1173.0</v>
      </c>
      <c r="J36" s="5" t="n">
        <v>581.0</v>
      </c>
      <c r="K36" s="5" t="n">
        <v>228.0</v>
      </c>
      <c r="L36" s="5" t="n">
        <v>96.0</v>
      </c>
      <c r="M36" s="5" t="n">
        <v>386.0</v>
      </c>
      <c r="N36" s="11" t="n">
        <f si="5" t="shared"/>
        <v>4907.0</v>
      </c>
      <c r="O36" s="5" t="n">
        <v>78378.0</v>
      </c>
      <c r="P36" s="5" t="n">
        <v>52084.0</v>
      </c>
      <c r="Q36" s="11" t="n">
        <f si="2" t="shared"/>
        <v>4521.0</v>
      </c>
      <c r="R36" s="6" t="n">
        <f si="0" t="shared"/>
        <v>11.520460075204602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352.0</v>
      </c>
      <c r="E37" s="5" t="n">
        <v>272.0</v>
      </c>
      <c r="F37" s="5" t="n">
        <v>374.0</v>
      </c>
      <c r="G37" s="5" t="n">
        <v>300.0</v>
      </c>
      <c r="H37" s="5" t="n">
        <v>857.0</v>
      </c>
      <c r="I37" s="5" t="n">
        <v>808.0</v>
      </c>
      <c r="J37" s="5" t="n">
        <v>482.0</v>
      </c>
      <c r="K37" s="5" t="n">
        <v>383.0</v>
      </c>
      <c r="L37" s="5" t="n">
        <v>237.0</v>
      </c>
      <c r="M37" s="5" t="n">
        <v>1190.0</v>
      </c>
      <c r="N37" s="11" t="n">
        <f si="5" t="shared"/>
        <v>5255.0</v>
      </c>
      <c r="O37" s="5" t="n">
        <v>233234.0</v>
      </c>
      <c r="P37" s="5" t="n">
        <v>62607.0</v>
      </c>
      <c r="Q37" s="11" t="n">
        <f si="2" t="shared"/>
        <v>4065.0</v>
      </c>
      <c r="R37" s="6" t="n">
        <f si="0" t="shared"/>
        <v>15.401476014760147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3513.0</v>
      </c>
      <c r="E38" s="5" t="n">
        <f ref="E38:M38" si="8" t="shared">E39-E26-E27-E28-E29-E30-E31-E32-E33-E34-E35-E36-E37</f>
        <v>2503.0</v>
      </c>
      <c r="F38" s="5" t="n">
        <f si="8" t="shared"/>
        <v>3621.0</v>
      </c>
      <c r="G38" s="5" t="n">
        <f si="8" t="shared"/>
        <v>2929.0</v>
      </c>
      <c r="H38" s="5" t="n">
        <f si="8" t="shared"/>
        <v>6587.0</v>
      </c>
      <c r="I38" s="5" t="n">
        <f si="8" t="shared"/>
        <v>7464.0</v>
      </c>
      <c r="J38" s="5" t="n">
        <f si="8" t="shared"/>
        <v>3416.0</v>
      </c>
      <c r="K38" s="5" t="n">
        <f si="8" t="shared"/>
        <v>2158.0</v>
      </c>
      <c r="L38" s="5" t="n">
        <f si="8" t="shared"/>
        <v>1096.0</v>
      </c>
      <c r="M38" s="5" t="n">
        <f si="8" t="shared"/>
        <v>7453.0</v>
      </c>
      <c r="N38" s="11" t="n">
        <f si="5" t="shared"/>
        <v>40740.0</v>
      </c>
      <c r="O38" s="5" t="n">
        <f>O39-O26-O27-O28-O29-O30-O31-O32-O33-O34-O35-O36-O37</f>
        <v>807678.0</v>
      </c>
      <c r="P38" s="5" t="n">
        <f>P39-P26-P27-P28-P29-P30-P31-P32-P33-P34-P35-P36-P37</f>
        <v>401827.0</v>
      </c>
      <c r="Q38" s="11" t="n">
        <f si="2" t="shared"/>
        <v>33287.0</v>
      </c>
      <c r="R38" s="6" t="n">
        <f si="0" t="shared"/>
        <v>12.071589509418091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15852.0</v>
      </c>
      <c r="E39" s="5" t="n">
        <v>16786.0</v>
      </c>
      <c r="F39" s="5" t="n">
        <v>18768.0</v>
      </c>
      <c r="G39" s="5" t="n">
        <v>16997.0</v>
      </c>
      <c r="H39" s="5" t="n">
        <v>36694.0</v>
      </c>
      <c r="I39" s="5" t="n">
        <v>50340.0</v>
      </c>
      <c r="J39" s="5" t="n">
        <v>24082.0</v>
      </c>
      <c r="K39" s="5" t="n">
        <v>11817.0</v>
      </c>
      <c r="L39" s="5" t="n">
        <v>6055.0</v>
      </c>
      <c r="M39" s="5" t="n">
        <v>39575.0</v>
      </c>
      <c r="N39" s="11" t="n">
        <f si="5" t="shared"/>
        <v>236966.0</v>
      </c>
      <c r="O39" s="5" t="n">
        <v>4402720.0</v>
      </c>
      <c r="P39" s="5" t="n">
        <v>2423332.0</v>
      </c>
      <c r="Q39" s="11" t="n">
        <f si="2" t="shared"/>
        <v>197391.0</v>
      </c>
      <c r="R39" s="6" t="n">
        <f si="0" t="shared"/>
        <v>12.276810999488324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5057.0</v>
      </c>
      <c r="E40" s="5" t="n">
        <v>3867.0</v>
      </c>
      <c r="F40" s="5" t="n">
        <v>6268.0</v>
      </c>
      <c r="G40" s="5" t="n">
        <v>7104.0</v>
      </c>
      <c r="H40" s="5" t="n">
        <v>17061.0</v>
      </c>
      <c r="I40" s="5" t="n">
        <v>19151.0</v>
      </c>
      <c r="J40" s="5" t="n">
        <v>6344.0</v>
      </c>
      <c r="K40" s="5" t="n">
        <v>1894.0</v>
      </c>
      <c r="L40" s="5" t="n">
        <v>613.0</v>
      </c>
      <c r="M40" s="5" t="n">
        <v>9230.0</v>
      </c>
      <c r="N40" s="11" t="n">
        <f si="5" t="shared"/>
        <v>76589.0</v>
      </c>
      <c r="O40" s="5" t="n">
        <v>767665.0</v>
      </c>
      <c r="P40" s="5" t="n">
        <v>622766.0</v>
      </c>
      <c r="Q40" s="11" t="n">
        <f si="2" t="shared"/>
        <v>67359.0</v>
      </c>
      <c r="R40" s="6" t="n">
        <f si="0" t="shared"/>
        <v>9.245475734497246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747.0</v>
      </c>
      <c r="E41" s="5" t="n">
        <v>538.0</v>
      </c>
      <c r="F41" s="5" t="n">
        <v>889.0</v>
      </c>
      <c r="G41" s="5" t="n">
        <v>855.0</v>
      </c>
      <c r="H41" s="5" t="n">
        <v>1995.0</v>
      </c>
      <c r="I41" s="5" t="n">
        <v>2178.0</v>
      </c>
      <c r="J41" s="5" t="n">
        <v>1162.0</v>
      </c>
      <c r="K41" s="5" t="n">
        <v>487.0</v>
      </c>
      <c r="L41" s="5" t="n">
        <v>169.0</v>
      </c>
      <c r="M41" s="5" t="n">
        <v>1778.0</v>
      </c>
      <c r="N41" s="11" t="n">
        <f si="5" t="shared"/>
        <v>10798.0</v>
      </c>
      <c r="O41" s="5" t="n">
        <v>170720.0</v>
      </c>
      <c r="P41" s="5" t="n">
        <v>101251.0</v>
      </c>
      <c r="Q41" s="11" t="n">
        <f si="2" t="shared"/>
        <v>9020.0</v>
      </c>
      <c r="R41" s="6" t="n">
        <f si="0" t="shared"/>
        <v>11.225166297117516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207.0</v>
      </c>
      <c r="E42" s="5" t="n">
        <f ref="E42:M42" si="9" t="shared">E43-E40-E41</f>
        <v>65.0</v>
      </c>
      <c r="F42" s="5" t="n">
        <f si="9" t="shared"/>
        <v>70.0</v>
      </c>
      <c r="G42" s="5" t="n">
        <f si="9" t="shared"/>
        <v>83.0</v>
      </c>
      <c r="H42" s="5" t="n">
        <f si="9" t="shared"/>
        <v>293.0</v>
      </c>
      <c r="I42" s="5" t="n">
        <f si="9" t="shared"/>
        <v>433.0</v>
      </c>
      <c r="J42" s="5" t="n">
        <f si="9" t="shared"/>
        <v>209.0</v>
      </c>
      <c r="K42" s="5" t="n">
        <f si="9" t="shared"/>
        <v>96.0</v>
      </c>
      <c r="L42" s="5" t="n">
        <f si="9" t="shared"/>
        <v>40.0</v>
      </c>
      <c r="M42" s="5" t="n">
        <f si="9" t="shared"/>
        <v>216.0</v>
      </c>
      <c r="N42" s="11" t="n">
        <f si="5" t="shared"/>
        <v>1712.0</v>
      </c>
      <c r="O42" s="5" t="n">
        <f>O43-O40-O41</f>
        <v>78606.0</v>
      </c>
      <c r="P42" s="5" t="n">
        <f>P43-P40-P41</f>
        <v>18674.0</v>
      </c>
      <c r="Q42" s="11" t="n">
        <f si="2" t="shared"/>
        <v>1496.0</v>
      </c>
      <c r="R42" s="6" t="n">
        <f si="0" t="shared"/>
        <v>12.482620320855615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6011.0</v>
      </c>
      <c r="E43" s="5" t="n">
        <v>4470.0</v>
      </c>
      <c r="F43" s="5" t="n">
        <v>7227.0</v>
      </c>
      <c r="G43" s="5" t="n">
        <v>8042.0</v>
      </c>
      <c r="H43" s="5" t="n">
        <v>19349.0</v>
      </c>
      <c r="I43" s="5" t="n">
        <v>21762.0</v>
      </c>
      <c r="J43" s="5" t="n">
        <v>7715.0</v>
      </c>
      <c r="K43" s="5" t="n">
        <v>2477.0</v>
      </c>
      <c r="L43" s="5" t="n">
        <v>822.0</v>
      </c>
      <c r="M43" s="5" t="n">
        <v>11224.0</v>
      </c>
      <c r="N43" s="11" t="n">
        <f si="5" t="shared"/>
        <v>89099.0</v>
      </c>
      <c r="O43" s="5" t="n">
        <v>1016991.0</v>
      </c>
      <c r="P43" s="5" t="n">
        <v>742691.0</v>
      </c>
      <c r="Q43" s="11" t="n">
        <f si="2" t="shared"/>
        <v>77875.0</v>
      </c>
      <c r="R43" s="6" t="n">
        <f si="0" t="shared"/>
        <v>9.536963081861959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113.0</v>
      </c>
      <c r="E44" s="8" t="n">
        <v>104.0</v>
      </c>
      <c r="F44" s="8" t="n">
        <v>94.0</v>
      </c>
      <c r="G44" s="8" t="n">
        <v>87.0</v>
      </c>
      <c r="H44" s="8" t="n">
        <v>278.0</v>
      </c>
      <c r="I44" s="8" t="n">
        <v>326.0</v>
      </c>
      <c r="J44" s="8" t="n">
        <v>301.0</v>
      </c>
      <c r="K44" s="8" t="n">
        <v>253.0</v>
      </c>
      <c r="L44" s="8" t="n">
        <v>175.0</v>
      </c>
      <c r="M44" s="8" t="n">
        <v>1326.0</v>
      </c>
      <c r="N44" s="11" t="n">
        <f si="5" t="shared"/>
        <v>3057.0</v>
      </c>
      <c r="O44" s="8" t="n">
        <v>403177.0</v>
      </c>
      <c r="P44" s="8" t="n">
        <v>37486.0</v>
      </c>
      <c r="Q44" s="11" t="n">
        <f si="2" t="shared"/>
        <v>1731.0</v>
      </c>
      <c r="R44" s="6" t="n">
        <f si="0" t="shared"/>
        <v>21.655690352397457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66.0</v>
      </c>
      <c r="E45" s="8" t="n">
        <f ref="E45:M45" si="10" t="shared">E46-E44</f>
        <v>83.0</v>
      </c>
      <c r="F45" s="8" t="n">
        <f si="10" t="shared"/>
        <v>203.0</v>
      </c>
      <c r="G45" s="8" t="n">
        <f si="10" t="shared"/>
        <v>232.0</v>
      </c>
      <c r="H45" s="8" t="n">
        <f si="10" t="shared"/>
        <v>1065.0</v>
      </c>
      <c r="I45" s="8" t="n">
        <f si="10" t="shared"/>
        <v>885.0</v>
      </c>
      <c r="J45" s="8" t="n">
        <f si="10" t="shared"/>
        <v>534.0</v>
      </c>
      <c r="K45" s="8" t="n">
        <f si="10" t="shared"/>
        <v>266.0</v>
      </c>
      <c r="L45" s="8" t="n">
        <f si="10" t="shared"/>
        <v>358.0</v>
      </c>
      <c r="M45" s="8" t="n">
        <f si="10" t="shared"/>
        <v>1391.0</v>
      </c>
      <c r="N45" s="11" t="n">
        <f si="5" t="shared"/>
        <v>5083.0</v>
      </c>
      <c r="O45" s="8" t="n">
        <f>O46-O44</f>
        <v>686380.0</v>
      </c>
      <c r="P45" s="8" t="n">
        <f>P46-P44</f>
        <v>70833.0</v>
      </c>
      <c r="Q45" s="11" t="n">
        <f si="2" t="shared"/>
        <v>3692.0</v>
      </c>
      <c r="R45" s="6" t="n">
        <f si="0" t="shared"/>
        <v>19.185536294691225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179.0</v>
      </c>
      <c r="E46" s="8" t="n">
        <v>187.0</v>
      </c>
      <c r="F46" s="8" t="n">
        <v>297.0</v>
      </c>
      <c r="G46" s="8" t="n">
        <v>319.0</v>
      </c>
      <c r="H46" s="8" t="n">
        <v>1343.0</v>
      </c>
      <c r="I46" s="8" t="n">
        <v>1211.0</v>
      </c>
      <c r="J46" s="8" t="n">
        <v>835.0</v>
      </c>
      <c r="K46" s="8" t="n">
        <v>519.0</v>
      </c>
      <c r="L46" s="8" t="n">
        <v>533.0</v>
      </c>
      <c r="M46" s="8" t="n">
        <v>2717.0</v>
      </c>
      <c r="N46" s="11" t="n">
        <f si="5" t="shared"/>
        <v>8140.0</v>
      </c>
      <c r="O46" s="8" t="n">
        <v>1089557.0</v>
      </c>
      <c r="P46" s="8" t="n">
        <v>108319.0</v>
      </c>
      <c r="Q46" s="11" t="n">
        <f si="2" t="shared"/>
        <v>5423.0</v>
      </c>
      <c r="R46" s="6" t="n">
        <f si="0" t="shared"/>
        <v>19.973999631200442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173.0</v>
      </c>
      <c r="E47" s="5" t="n">
        <v>228.0</v>
      </c>
      <c r="F47" s="5" t="n">
        <v>265.0</v>
      </c>
      <c r="G47" s="5" t="n">
        <v>310.0</v>
      </c>
      <c r="H47" s="5" t="n">
        <v>604.0</v>
      </c>
      <c r="I47" s="5" t="n">
        <v>750.0</v>
      </c>
      <c r="J47" s="5" t="n">
        <v>411.0</v>
      </c>
      <c r="K47" s="5" t="n">
        <v>177.0</v>
      </c>
      <c r="L47" s="5" t="n">
        <v>110.0</v>
      </c>
      <c r="M47" s="5" t="n">
        <v>498.0</v>
      </c>
      <c r="N47" s="11" t="n">
        <f si="5" t="shared"/>
        <v>3526.0</v>
      </c>
      <c r="O47" s="5" t="n">
        <v>105876.0</v>
      </c>
      <c r="P47" s="5" t="n">
        <v>39533.0</v>
      </c>
      <c r="Q47" s="11" t="n">
        <f si="2" t="shared"/>
        <v>3028.0</v>
      </c>
      <c r="R47" s="6" t="n">
        <f si="0" t="shared"/>
        <v>13.055812417437252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320466.0</v>
      </c>
      <c r="E48" s="5" t="n">
        <f ref="E48:M48" si="11" t="shared">E47+E46+E43+E39+E25+E18</f>
        <v>604101.0</v>
      </c>
      <c r="F48" s="5" t="n">
        <f si="11" t="shared"/>
        <v>995235.0</v>
      </c>
      <c r="G48" s="5" t="n">
        <f si="11" t="shared"/>
        <v>656930.0</v>
      </c>
      <c r="H48" s="5" t="n">
        <f si="11" t="shared"/>
        <v>782908.0</v>
      </c>
      <c r="I48" s="5" t="n">
        <f si="11" t="shared"/>
        <v>536071.0</v>
      </c>
      <c r="J48" s="5" t="n">
        <f si="11" t="shared"/>
        <v>161710.0</v>
      </c>
      <c r="K48" s="5" t="n">
        <f si="11" t="shared"/>
        <v>96154.0</v>
      </c>
      <c r="L48" s="5" t="n">
        <f si="11" t="shared"/>
        <v>66464.0</v>
      </c>
      <c r="M48" s="5" t="n">
        <f si="11" t="shared"/>
        <v>720018.0</v>
      </c>
      <c r="N48" s="11" t="n">
        <f si="5" t="shared"/>
        <v>4940057.0</v>
      </c>
      <c r="O48" s="5" t="n">
        <f>O47+O46+O43+O39+O25+O18</f>
        <v>2.79944988E8</v>
      </c>
      <c r="P48" s="5" t="n">
        <f>P47+P46+P43+P39+P25+P18</f>
        <v>3.0324559E7</v>
      </c>
      <c r="Q48" s="11" t="n">
        <f si="2" t="shared"/>
        <v>4220039.0</v>
      </c>
      <c r="R48" s="6" t="n">
        <f si="0" t="shared"/>
        <v>7.1858480454801485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6.487091140851209</v>
      </c>
      <c r="E49" s="6" t="n">
        <f ref="E49" si="13" t="shared">E48/$N$48*100</f>
        <v>12.22862408267759</v>
      </c>
      <c r="F49" s="6" t="n">
        <f ref="F49" si="14" t="shared">F48/$N$48*100</f>
        <v>20.14622503343585</v>
      </c>
      <c r="G49" s="6" t="n">
        <f ref="G49" si="15" t="shared">G48/$N$48*100</f>
        <v>13.298024698905294</v>
      </c>
      <c r="H49" s="6" t="n">
        <f ref="H49" si="16" t="shared">H48/$N$48*100</f>
        <v>15.84815721761915</v>
      </c>
      <c r="I49" s="6" t="n">
        <f ref="I49" si="17" t="shared">I48/$N$48*100</f>
        <v>10.851514466331057</v>
      </c>
      <c r="J49" s="6" t="n">
        <f ref="J49" si="18" t="shared">J48/$N$48*100</f>
        <v>3.2734440108687006</v>
      </c>
      <c r="K49" s="6" t="n">
        <f ref="K49" si="19" t="shared">K48/$N$48*100</f>
        <v>1.9464147883313896</v>
      </c>
      <c r="L49" s="6" t="n">
        <f ref="L49" si="20" t="shared">L48/$N$48*100</f>
        <v>1.3454095772579142</v>
      </c>
      <c r="M49" s="6" t="n">
        <f ref="M49" si="21" t="shared">M48/$N$48*100</f>
        <v>14.575094983721847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