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<sst xmlns="http://schemas.openxmlformats.org/spreadsheetml/2006/main" count="118" uniqueCount="73">
  <si>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</si>
  <si>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</si>
  <si>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</si>
  <si>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</si>
  <si>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</si>
  <si>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</si>
  <si>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</si>
  <si>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</si>
  <si>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</si>
  <si>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</si>
  <si>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</si>
  <si>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</si>
  <si>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</si>
  <si>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</si>
  <si>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</si>
  <si>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</si>
  <si>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</si>
  <si>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</si>
  <si>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</si>
  <si>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</si>
  <si>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</si>
  <si>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</si>
  <si>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</si>
  <si>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</si>
  <si>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</si>
  <si>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</si>
  <si>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</si>
  <si>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</si>
  <si>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</si>
  <si>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</si>
  <si>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</si>
  <si>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</si>
  <si>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</si>
  <si>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</si>
  <si>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</si>
  <si>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</si>
  <si>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</si>
  <si>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</si>
  <si>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</si>
  <si>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</si>
  <si>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</si>
  <si>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</si>
  <si>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</si>
  <si>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</si>
  <si>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</si>
  <si>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</si>
  <si>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</si>
  <si>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</si>
  <si>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</si>
  <si>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</si>
  <si>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</si>
  <si>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</si>
  <si>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</si>
  <si>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</si>
  <si>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</si>
  <si>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</si>
  <si>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</si>
  <si>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</si>
  <si>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</si>
  <si>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</si>
  <si>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</si>
  <si>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</si>
  <si>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</si>
  <si>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</si>
  <si>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</si>
  <si>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</si>
  <si>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</si>
  <si>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</si>
  <si>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</si>
  <si>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</si>
  <si>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</si>
  <si>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表1-8 115年1至6月來臺旅客人次～按停留夜數分
Table 1-8 Visitor Arrivals by Length of Stay,
January-June,2026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</si>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</sst>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42293.0</v>
      </c>
      <c r="E3" s="4" t="n">
        <v>106406.0</v>
      </c>
      <c r="F3" s="4" t="n">
        <v>146467.0</v>
      </c>
      <c r="G3" s="4" t="n">
        <v>122366.0</v>
      </c>
      <c r="H3" s="4" t="n">
        <v>98167.0</v>
      </c>
      <c r="I3" s="4" t="n">
        <v>29467.0</v>
      </c>
      <c r="J3" s="4" t="n">
        <v>7596.0</v>
      </c>
      <c r="K3" s="4" t="n">
        <v>1182.0</v>
      </c>
      <c r="L3" s="4" t="n">
        <v>847.0</v>
      </c>
      <c r="M3" s="4" t="n">
        <v>29609.0</v>
      </c>
      <c r="N3" s="11" t="n">
        <f>SUM(D3:M3)</f>
        <v>584400.0</v>
      </c>
      <c r="O3" s="4" t="n">
        <v>3811741.0</v>
      </c>
      <c r="P3" s="4" t="n">
        <v>2318048.0</v>
      </c>
      <c r="Q3" s="11" t="n">
        <f>SUM(D3:L3)</f>
        <v>554791.0</v>
      </c>
      <c r="R3" s="6" t="n">
        <f ref="R3:R48" si="0" t="shared">IF(P3&lt;&gt;0,P3/SUM(D3:L3),0)</f>
        <v>4.178236489056239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57308.0</v>
      </c>
      <c r="E4" s="5" t="n">
        <v>33582.0</v>
      </c>
      <c r="F4" s="5" t="n">
        <v>22003.0</v>
      </c>
      <c r="G4" s="5" t="n">
        <v>22728.0</v>
      </c>
      <c r="H4" s="5" t="n">
        <v>45829.0</v>
      </c>
      <c r="I4" s="5" t="n">
        <v>36142.0</v>
      </c>
      <c r="J4" s="5" t="n">
        <v>12338.0</v>
      </c>
      <c r="K4" s="5" t="n">
        <v>6951.0</v>
      </c>
      <c r="L4" s="5" t="n">
        <v>7755.0</v>
      </c>
      <c r="M4" s="5" t="n">
        <v>73783.0</v>
      </c>
      <c r="N4" s="11" t="n">
        <f ref="N4:N14" si="1" t="shared">SUM(D4:M4)</f>
        <v>318419.0</v>
      </c>
      <c r="O4" s="5" t="n">
        <v>7199426.0</v>
      </c>
      <c r="P4" s="5" t="n">
        <v>2151234.0</v>
      </c>
      <c r="Q4" s="11" t="n">
        <f ref="Q4:Q48" si="2" t="shared">SUM(D4:L4)</f>
        <v>244636.0</v>
      </c>
      <c r="R4" s="6" t="n">
        <f si="0" t="shared"/>
        <v>8.793611733350774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46923.0</v>
      </c>
      <c r="E5" s="5" t="n">
        <v>195836.0</v>
      </c>
      <c r="F5" s="5" t="n">
        <v>222668.0</v>
      </c>
      <c r="G5" s="5" t="n">
        <v>80988.0</v>
      </c>
      <c r="H5" s="5" t="n">
        <v>57764.0</v>
      </c>
      <c r="I5" s="5" t="n">
        <v>24874.0</v>
      </c>
      <c r="J5" s="5" t="n">
        <v>12018.0</v>
      </c>
      <c r="K5" s="5" t="n">
        <v>10662.0</v>
      </c>
      <c r="L5" s="5" t="n">
        <v>5980.0</v>
      </c>
      <c r="M5" s="5" t="n">
        <v>45135.0</v>
      </c>
      <c r="N5" s="11" t="n">
        <f si="1" t="shared"/>
        <v>702848.0</v>
      </c>
      <c r="O5" s="5" t="n">
        <v>5017334.0</v>
      </c>
      <c r="P5" s="5" t="n">
        <v>3191232.0</v>
      </c>
      <c r="Q5" s="11" t="n">
        <f si="2" t="shared"/>
        <v>657713.0</v>
      </c>
      <c r="R5" s="6" t="n">
        <f si="0" t="shared"/>
        <v>4.852012960060087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17975.0</v>
      </c>
      <c r="E6" s="5" t="n">
        <v>83940.0</v>
      </c>
      <c r="F6" s="5" t="n">
        <v>275355.0</v>
      </c>
      <c r="G6" s="5" t="n">
        <v>80036.0</v>
      </c>
      <c r="H6" s="5" t="n">
        <v>37081.0</v>
      </c>
      <c r="I6" s="5" t="n">
        <v>10724.0</v>
      </c>
      <c r="J6" s="5" t="n">
        <v>5064.0</v>
      </c>
      <c r="K6" s="5" t="n">
        <v>4063.0</v>
      </c>
      <c r="L6" s="5" t="n">
        <v>2593.0</v>
      </c>
      <c r="M6" s="5" t="n">
        <v>17896.0</v>
      </c>
      <c r="N6" s="11" t="n">
        <f si="1" t="shared"/>
        <v>534727.0</v>
      </c>
      <c r="O6" s="5" t="n">
        <v>2857343.0</v>
      </c>
      <c r="P6" s="5" t="n">
        <v>2137371.0</v>
      </c>
      <c r="Q6" s="11" t="n">
        <f si="2" t="shared"/>
        <v>516831.0</v>
      </c>
      <c r="R6" s="6" t="n">
        <f si="0" t="shared"/>
        <v>4.135531730875276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1432.0</v>
      </c>
      <c r="E7" s="5" t="n">
        <v>997.0</v>
      </c>
      <c r="F7" s="5" t="n">
        <v>1905.0</v>
      </c>
      <c r="G7" s="5" t="n">
        <v>2350.0</v>
      </c>
      <c r="H7" s="5" t="n">
        <v>4436.0</v>
      </c>
      <c r="I7" s="5" t="n">
        <v>3464.0</v>
      </c>
      <c r="J7" s="5" t="n">
        <v>1561.0</v>
      </c>
      <c r="K7" s="5" t="n">
        <v>1675.0</v>
      </c>
      <c r="L7" s="5" t="n">
        <v>978.0</v>
      </c>
      <c r="M7" s="5" t="n">
        <v>5712.0</v>
      </c>
      <c r="N7" s="11" t="n">
        <f si="1" t="shared"/>
        <v>24510.0</v>
      </c>
      <c r="O7" s="5" t="n">
        <v>1485495.0</v>
      </c>
      <c r="P7" s="5" t="n">
        <v>267636.0</v>
      </c>
      <c r="Q7" s="11" t="n">
        <f si="2" t="shared"/>
        <v>18798.0</v>
      </c>
      <c r="R7" s="6" t="n">
        <f si="0" t="shared"/>
        <v>14.237472071496967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1124.0</v>
      </c>
      <c r="E8" s="5" t="n">
        <v>1181.0</v>
      </c>
      <c r="F8" s="5" t="n">
        <v>1564.0</v>
      </c>
      <c r="G8" s="5" t="n">
        <v>1529.0</v>
      </c>
      <c r="H8" s="5" t="n">
        <v>3205.0</v>
      </c>
      <c r="I8" s="5" t="n">
        <v>3169.0</v>
      </c>
      <c r="J8" s="5" t="n">
        <v>2262.0</v>
      </c>
      <c r="K8" s="5" t="n">
        <v>494.0</v>
      </c>
      <c r="L8" s="5" t="n">
        <v>211.0</v>
      </c>
      <c r="M8" s="5" t="n">
        <v>1449.0</v>
      </c>
      <c r="N8" s="11" t="n">
        <f si="1" t="shared"/>
        <v>16188.0</v>
      </c>
      <c r="O8" s="5" t="n">
        <v>298885.0</v>
      </c>
      <c r="P8" s="5" t="n">
        <v>153278.0</v>
      </c>
      <c r="Q8" s="11" t="n">
        <f si="2" t="shared"/>
        <v>14739.0</v>
      </c>
      <c r="R8" s="6" t="n">
        <f si="0" t="shared"/>
        <v>10.399484361218535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7868.0</v>
      </c>
      <c r="E9" s="5" t="n">
        <v>7115.0</v>
      </c>
      <c r="F9" s="5" t="n">
        <v>14606.0</v>
      </c>
      <c r="G9" s="5" t="n">
        <v>25545.0</v>
      </c>
      <c r="H9" s="5" t="n">
        <v>65658.0</v>
      </c>
      <c r="I9" s="5" t="n">
        <v>28153.0</v>
      </c>
      <c r="J9" s="5" t="n">
        <v>9602.0</v>
      </c>
      <c r="K9" s="5" t="n">
        <v>7128.0</v>
      </c>
      <c r="L9" s="5" t="n">
        <v>4534.0</v>
      </c>
      <c r="M9" s="5" t="n">
        <v>21702.0</v>
      </c>
      <c r="N9" s="11" t="n">
        <f si="1" t="shared"/>
        <v>191911.0</v>
      </c>
      <c r="O9" s="5" t="n">
        <v>6009384.0</v>
      </c>
      <c r="P9" s="5" t="n">
        <v>1705912.0</v>
      </c>
      <c r="Q9" s="11" t="n">
        <f si="2" t="shared"/>
        <v>170209.0</v>
      </c>
      <c r="R9" s="6" t="n">
        <f si="0" t="shared"/>
        <v>10.022454746811274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7810.0</v>
      </c>
      <c r="E10" s="5" t="n">
        <v>12742.0</v>
      </c>
      <c r="F10" s="5" t="n">
        <v>25317.0</v>
      </c>
      <c r="G10" s="5" t="n">
        <v>35431.0</v>
      </c>
      <c r="H10" s="5" t="n">
        <v>83526.0</v>
      </c>
      <c r="I10" s="5" t="n">
        <v>41528.0</v>
      </c>
      <c r="J10" s="5" t="n">
        <v>5997.0</v>
      </c>
      <c r="K10" s="5" t="n">
        <v>1553.0</v>
      </c>
      <c r="L10" s="5" t="n">
        <v>638.0</v>
      </c>
      <c r="M10" s="5" t="n">
        <v>5258.0</v>
      </c>
      <c r="N10" s="11" t="n">
        <f si="1" t="shared"/>
        <v>219800.0</v>
      </c>
      <c r="O10" s="5" t="n">
        <v>1625485.0</v>
      </c>
      <c r="P10" s="5" t="n">
        <v>1388841.0</v>
      </c>
      <c r="Q10" s="11" t="n">
        <f si="2" t="shared"/>
        <v>214542.0</v>
      </c>
      <c r="R10" s="6" t="n">
        <f si="0" t="shared"/>
        <v>6.473515675252398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9080.0</v>
      </c>
      <c r="E11" s="5" t="n">
        <v>2438.0</v>
      </c>
      <c r="F11" s="5" t="n">
        <v>4311.0</v>
      </c>
      <c r="G11" s="5" t="n">
        <v>4989.0</v>
      </c>
      <c r="H11" s="5" t="n">
        <v>16776.0</v>
      </c>
      <c r="I11" s="5" t="n">
        <v>16678.0</v>
      </c>
      <c r="J11" s="5" t="n">
        <v>3341.0</v>
      </c>
      <c r="K11" s="5" t="n">
        <v>3673.0</v>
      </c>
      <c r="L11" s="5" t="n">
        <v>2317.0</v>
      </c>
      <c r="M11" s="5" t="n">
        <v>56068.0</v>
      </c>
      <c r="N11" s="11" t="n">
        <f si="1" t="shared"/>
        <v>119671.0</v>
      </c>
      <c r="O11" s="5" t="n">
        <v>6.0206685E7</v>
      </c>
      <c r="P11" s="5" t="n">
        <v>734523.0</v>
      </c>
      <c r="Q11" s="11" t="n">
        <f si="2" t="shared"/>
        <v>63603.0</v>
      </c>
      <c r="R11" s="6" t="n">
        <f si="0" t="shared"/>
        <v>11.548559030234422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13486.0</v>
      </c>
      <c r="E12" s="5" t="n">
        <v>14627.0</v>
      </c>
      <c r="F12" s="5" t="n">
        <v>61119.0</v>
      </c>
      <c r="G12" s="5" t="n">
        <v>80433.0</v>
      </c>
      <c r="H12" s="5" t="n">
        <v>93627.0</v>
      </c>
      <c r="I12" s="5" t="n">
        <v>40715.0</v>
      </c>
      <c r="J12" s="5" t="n">
        <v>2557.0</v>
      </c>
      <c r="K12" s="5" t="n">
        <v>3589.0</v>
      </c>
      <c r="L12" s="5" t="n">
        <v>2807.0</v>
      </c>
      <c r="M12" s="5" t="n">
        <v>74498.0</v>
      </c>
      <c r="N12" s="11" t="n">
        <f si="1" t="shared"/>
        <v>387458.0</v>
      </c>
      <c r="O12" s="5" t="n">
        <v>4.0206304E7</v>
      </c>
      <c r="P12" s="5" t="n">
        <v>1961812.0</v>
      </c>
      <c r="Q12" s="11" t="n">
        <f si="2" t="shared"/>
        <v>312960.0</v>
      </c>
      <c r="R12" s="6" t="n">
        <f si="0" t="shared"/>
        <v>6.268571063394683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6926.0</v>
      </c>
      <c r="E13" s="5" t="n">
        <v>17739.0</v>
      </c>
      <c r="F13" s="5" t="n">
        <v>42652.0</v>
      </c>
      <c r="G13" s="5" t="n">
        <v>29277.0</v>
      </c>
      <c r="H13" s="5" t="n">
        <v>23615.0</v>
      </c>
      <c r="I13" s="5" t="n">
        <v>55882.0</v>
      </c>
      <c r="J13" s="5" t="n">
        <v>2109.0</v>
      </c>
      <c r="K13" s="5" t="n">
        <v>2759.0</v>
      </c>
      <c r="L13" s="5" t="n">
        <v>2040.0</v>
      </c>
      <c r="M13" s="5" t="n">
        <v>30687.0</v>
      </c>
      <c r="N13" s="11" t="n">
        <f si="1" t="shared"/>
        <v>213686.0</v>
      </c>
      <c r="O13" s="5" t="n">
        <v>1.9052041E7</v>
      </c>
      <c r="P13" s="5" t="n">
        <v>1437121.0</v>
      </c>
      <c r="Q13" s="11" t="n">
        <f si="2" t="shared"/>
        <v>182999.0</v>
      </c>
      <c r="R13" s="6" t="n">
        <f si="0" t="shared"/>
        <v>7.853163132038973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3107.0</v>
      </c>
      <c r="E14" s="5" t="n">
        <v>4435.0</v>
      </c>
      <c r="F14" s="5" t="n">
        <v>10211.0</v>
      </c>
      <c r="G14" s="5" t="n">
        <v>23224.0</v>
      </c>
      <c r="H14" s="5" t="n">
        <v>13813.0</v>
      </c>
      <c r="I14" s="5" t="n">
        <v>11933.0</v>
      </c>
      <c r="J14" s="5" t="n">
        <v>6473.0</v>
      </c>
      <c r="K14" s="5" t="n">
        <v>9503.0</v>
      </c>
      <c r="L14" s="5" t="n">
        <v>11300.0</v>
      </c>
      <c r="M14" s="5" t="n">
        <v>139172.0</v>
      </c>
      <c r="N14" s="11" t="n">
        <f si="1" t="shared"/>
        <v>233171.0</v>
      </c>
      <c r="O14" s="5" t="n">
        <v>7.9361601E7</v>
      </c>
      <c r="P14" s="5" t="n">
        <v>1807609.0</v>
      </c>
      <c r="Q14" s="11" t="n">
        <f si="2" t="shared"/>
        <v>93999.0</v>
      </c>
      <c r="R14" s="6" t="n">
        <f si="0" t="shared"/>
        <v>19.230087554122917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535.0</v>
      </c>
      <c r="E15" s="5" t="n">
        <f ref="E15:M15" si="3" t="shared">E16-E9-E10-E11-E12-E13-E14</f>
        <v>505.0</v>
      </c>
      <c r="F15" s="5" t="n">
        <f si="3" t="shared"/>
        <v>1391.0</v>
      </c>
      <c r="G15" s="5" t="n">
        <f si="3" t="shared"/>
        <v>2155.0</v>
      </c>
      <c r="H15" s="5" t="n">
        <f si="3" t="shared"/>
        <v>3476.0</v>
      </c>
      <c r="I15" s="5" t="n">
        <f si="3" t="shared"/>
        <v>2889.0</v>
      </c>
      <c r="J15" s="5" t="n">
        <f si="3" t="shared"/>
        <v>941.0</v>
      </c>
      <c r="K15" s="5" t="n">
        <f si="3" t="shared"/>
        <v>608.0</v>
      </c>
      <c r="L15" s="5" t="n">
        <f si="3" t="shared"/>
        <v>420.0</v>
      </c>
      <c r="M15" s="5" t="n">
        <f si="3" t="shared"/>
        <v>3265.0</v>
      </c>
      <c r="N15" s="5" t="n">
        <f ref="N15" si="4" t="shared">N16-N9-N10-N11-N12-N13-N14</f>
        <v>16185.0</v>
      </c>
      <c r="O15" s="5" t="n">
        <f>O16-O9-O10-O11-O12-O13-O14</f>
        <v>1313874.0</v>
      </c>
      <c r="P15" s="5" t="n">
        <f>P16-P9-P10-P11-P12-P13-P14</f>
        <v>150991.0</v>
      </c>
      <c r="Q15" s="11" t="n">
        <f si="2" t="shared"/>
        <v>12920.0</v>
      </c>
      <c r="R15" s="6" t="n">
        <f si="0" t="shared"/>
        <v>11.686609907120744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48812.0</v>
      </c>
      <c r="E16" s="5" t="n">
        <v>59601.0</v>
      </c>
      <c r="F16" s="5" t="n">
        <v>159607.0</v>
      </c>
      <c r="G16" s="5" t="n">
        <v>201054.0</v>
      </c>
      <c r="H16" s="5" t="n">
        <v>300491.0</v>
      </c>
      <c r="I16" s="5" t="n">
        <v>197778.0</v>
      </c>
      <c r="J16" s="5" t="n">
        <v>31020.0</v>
      </c>
      <c r="K16" s="5" t="n">
        <v>28813.0</v>
      </c>
      <c r="L16" s="5" t="n">
        <v>24056.0</v>
      </c>
      <c r="M16" s="5" t="n">
        <v>330650.0</v>
      </c>
      <c r="N16" s="11" t="n">
        <f ref="N16:N48" si="5" t="shared">SUM(D16:M16)</f>
        <v>1381882.0</v>
      </c>
      <c r="O16" s="5" t="n">
        <v>2.07775374E8</v>
      </c>
      <c r="P16" s="5" t="n">
        <v>9186809.0</v>
      </c>
      <c r="Q16" s="11" t="n">
        <f si="2" t="shared"/>
        <v>1051232.0</v>
      </c>
      <c r="R16" s="6" t="n">
        <f si="0" t="shared"/>
        <v>8.739088041459926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661.0</v>
      </c>
      <c r="E17" s="5" t="n">
        <f ref="E17:M17" si="6" t="shared">E18-E16-E3-E4-E5-E6-E7-E8</f>
        <v>824.0</v>
      </c>
      <c r="F17" s="5" t="n">
        <f si="6" t="shared"/>
        <v>1370.0</v>
      </c>
      <c r="G17" s="5" t="n">
        <f si="6" t="shared"/>
        <v>1072.0</v>
      </c>
      <c r="H17" s="5" t="n">
        <f si="6" t="shared"/>
        <v>1910.0</v>
      </c>
      <c r="I17" s="5" t="n">
        <f si="6" t="shared"/>
        <v>1550.0</v>
      </c>
      <c r="J17" s="5" t="n">
        <f si="6" t="shared"/>
        <v>1084.0</v>
      </c>
      <c r="K17" s="5" t="n">
        <f si="6" t="shared"/>
        <v>1016.0</v>
      </c>
      <c r="L17" s="5" t="n">
        <f si="6" t="shared"/>
        <v>777.0</v>
      </c>
      <c r="M17" s="5" t="n">
        <f si="6" t="shared"/>
        <v>3250.0</v>
      </c>
      <c r="N17" s="11" t="n">
        <f si="5" t="shared"/>
        <v>13514.0</v>
      </c>
      <c r="O17" s="5" t="n">
        <f>O18-O16-O3-O4-O5-O6-O7-O8</f>
        <v>1044965.0</v>
      </c>
      <c r="P17" s="5" t="n">
        <f>P18-P16-P3-P4-P5-P6-P7-P8</f>
        <v>171714.0</v>
      </c>
      <c r="Q17" s="11" t="n">
        <f si="2" t="shared"/>
        <v>10264.0</v>
      </c>
      <c r="R17" s="6" t="n">
        <f si="0" t="shared"/>
        <v>16.729734996102884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216528.0</v>
      </c>
      <c r="E18" s="5" t="n">
        <v>482367.0</v>
      </c>
      <c r="F18" s="5" t="n">
        <v>830939.0</v>
      </c>
      <c r="G18" s="5" t="n">
        <v>512123.0</v>
      </c>
      <c r="H18" s="5" t="n">
        <v>548883.0</v>
      </c>
      <c r="I18" s="5" t="n">
        <v>307168.0</v>
      </c>
      <c r="J18" s="5" t="n">
        <v>72943.0</v>
      </c>
      <c r="K18" s="5" t="n">
        <v>54856.0</v>
      </c>
      <c r="L18" s="5" t="n">
        <v>43197.0</v>
      </c>
      <c r="M18" s="5" t="n">
        <v>507484.0</v>
      </c>
      <c r="N18" s="11" t="n">
        <f si="5" t="shared"/>
        <v>3576488.0</v>
      </c>
      <c r="O18" s="5" t="n">
        <v>2.29490563E8</v>
      </c>
      <c r="P18" s="5" t="n">
        <v>1.9577322E7</v>
      </c>
      <c r="Q18" s="11" t="n">
        <f si="2" t="shared"/>
        <v>3069004.0</v>
      </c>
      <c r="R18" s="6" t="n">
        <f si="0" t="shared"/>
        <v>6.379047404304458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4886.0</v>
      </c>
      <c r="E19" s="5" t="n">
        <v>3941.0</v>
      </c>
      <c r="F19" s="5" t="n">
        <v>6188.0</v>
      </c>
      <c r="G19" s="5" t="n">
        <v>5962.0</v>
      </c>
      <c r="H19" s="5" t="n">
        <v>11546.0</v>
      </c>
      <c r="I19" s="5" t="n">
        <v>12503.0</v>
      </c>
      <c r="J19" s="5" t="n">
        <v>5164.0</v>
      </c>
      <c r="K19" s="5" t="n">
        <v>2076.0</v>
      </c>
      <c r="L19" s="5" t="n">
        <v>982.0</v>
      </c>
      <c r="M19" s="5" t="n">
        <v>9287.0</v>
      </c>
      <c r="N19" s="11" t="n">
        <f si="5" t="shared"/>
        <v>62535.0</v>
      </c>
      <c r="O19" s="5" t="n">
        <v>895791.0</v>
      </c>
      <c r="P19" s="5" t="n">
        <v>530585.0</v>
      </c>
      <c r="Q19" s="11" t="n">
        <f si="2" t="shared"/>
        <v>53248.0</v>
      </c>
      <c r="R19" s="6" t="n">
        <f si="0" t="shared"/>
        <v>9.96441180889423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38270.0</v>
      </c>
      <c r="E20" s="5" t="n">
        <v>28213.0</v>
      </c>
      <c r="F20" s="5" t="n">
        <v>38466.0</v>
      </c>
      <c r="G20" s="5" t="n">
        <v>36707.0</v>
      </c>
      <c r="H20" s="5" t="n">
        <v>80304.0</v>
      </c>
      <c r="I20" s="5" t="n">
        <v>80252.0</v>
      </c>
      <c r="J20" s="5" t="n">
        <v>24759.0</v>
      </c>
      <c r="K20" s="5" t="n">
        <v>10838.0</v>
      </c>
      <c r="L20" s="5" t="n">
        <v>5981.0</v>
      </c>
      <c r="M20" s="5" t="n">
        <v>53983.0</v>
      </c>
      <c r="N20" s="11" t="n">
        <f si="5" t="shared"/>
        <v>397773.0</v>
      </c>
      <c r="O20" s="5" t="n">
        <v>4718078.0</v>
      </c>
      <c r="P20" s="5" t="n">
        <v>3129378.0</v>
      </c>
      <c r="Q20" s="11" t="n">
        <f si="2" t="shared"/>
        <v>343790.0</v>
      </c>
      <c r="R20" s="6" t="n">
        <f si="0" t="shared"/>
        <v>9.102585880915676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255.0</v>
      </c>
      <c r="E21" s="5" t="n">
        <v>210.0</v>
      </c>
      <c r="F21" s="5" t="n">
        <v>432.0</v>
      </c>
      <c r="G21" s="5" t="n">
        <v>240.0</v>
      </c>
      <c r="H21" s="5" t="n">
        <v>546.0</v>
      </c>
      <c r="I21" s="5" t="n">
        <v>412.0</v>
      </c>
      <c r="J21" s="5" t="n">
        <v>195.0</v>
      </c>
      <c r="K21" s="5" t="n">
        <v>115.0</v>
      </c>
      <c r="L21" s="5" t="n">
        <v>50.0</v>
      </c>
      <c r="M21" s="5" t="n">
        <v>642.0</v>
      </c>
      <c r="N21" s="11" t="n">
        <f si="5" t="shared"/>
        <v>3097.0</v>
      </c>
      <c r="O21" s="5" t="n">
        <v>74592.0</v>
      </c>
      <c r="P21" s="5" t="n">
        <v>23636.0</v>
      </c>
      <c r="Q21" s="11" t="n">
        <f si="2" t="shared"/>
        <v>2455.0</v>
      </c>
      <c r="R21" s="6" t="n">
        <f si="0" t="shared"/>
        <v>9.627698574338085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195.0</v>
      </c>
      <c r="E22" s="5" t="n">
        <v>249.0</v>
      </c>
      <c r="F22" s="5" t="n">
        <v>257.0</v>
      </c>
      <c r="G22" s="5" t="n">
        <v>280.0</v>
      </c>
      <c r="H22" s="5" t="n">
        <v>539.0</v>
      </c>
      <c r="I22" s="5" t="n">
        <v>555.0</v>
      </c>
      <c r="J22" s="5" t="n">
        <v>288.0</v>
      </c>
      <c r="K22" s="5" t="n">
        <v>174.0</v>
      </c>
      <c r="L22" s="5" t="n">
        <v>88.0</v>
      </c>
      <c r="M22" s="5" t="n">
        <v>457.0</v>
      </c>
      <c r="N22" s="11" t="n">
        <f si="5" t="shared"/>
        <v>3082.0</v>
      </c>
      <c r="O22" s="5" t="n">
        <v>86910.0</v>
      </c>
      <c r="P22" s="5" t="n">
        <v>32102.0</v>
      </c>
      <c r="Q22" s="11" t="n">
        <f si="2" t="shared"/>
        <v>2625.0</v>
      </c>
      <c r="R22" s="6" t="n">
        <f si="0" t="shared"/>
        <v>12.229333333333333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39.0</v>
      </c>
      <c r="E23" s="5" t="n">
        <v>50.0</v>
      </c>
      <c r="F23" s="5" t="n">
        <v>68.0</v>
      </c>
      <c r="G23" s="5" t="n">
        <v>84.0</v>
      </c>
      <c r="H23" s="5" t="n">
        <v>148.0</v>
      </c>
      <c r="I23" s="5" t="n">
        <v>134.0</v>
      </c>
      <c r="J23" s="5" t="n">
        <v>75.0</v>
      </c>
      <c r="K23" s="5" t="n">
        <v>53.0</v>
      </c>
      <c r="L23" s="5" t="n">
        <v>31.0</v>
      </c>
      <c r="M23" s="5" t="n">
        <v>125.0</v>
      </c>
      <c r="N23" s="11" t="n">
        <f si="5" t="shared"/>
        <v>807.0</v>
      </c>
      <c r="O23" s="5" t="n">
        <v>26605.0</v>
      </c>
      <c r="P23" s="5" t="n">
        <v>9106.0</v>
      </c>
      <c r="Q23" s="11" t="n">
        <f si="2" t="shared"/>
        <v>682.0</v>
      </c>
      <c r="R23" s="6" t="n">
        <f si="0" t="shared"/>
        <v>13.351906158357771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437.0</v>
      </c>
      <c r="E24" s="5" t="n">
        <f ref="E24:M24" si="7" t="shared">E25-E19-E20-E21-E22-E23</f>
        <v>466.0</v>
      </c>
      <c r="F24" s="5" t="n">
        <f si="7" t="shared"/>
        <v>537.0</v>
      </c>
      <c r="G24" s="5" t="n">
        <f si="7" t="shared"/>
        <v>449.0</v>
      </c>
      <c r="H24" s="5" t="n">
        <f si="7" t="shared"/>
        <v>1013.0</v>
      </c>
      <c r="I24" s="5" t="n">
        <f si="7" t="shared"/>
        <v>839.0</v>
      </c>
      <c r="J24" s="5" t="n">
        <f si="7" t="shared"/>
        <v>615.0</v>
      </c>
      <c r="K24" s="5" t="n">
        <f si="7" t="shared"/>
        <v>467.0</v>
      </c>
      <c r="L24" s="5" t="n">
        <f si="7" t="shared"/>
        <v>378.0</v>
      </c>
      <c r="M24" s="5" t="n">
        <f si="7" t="shared"/>
        <v>2056.0</v>
      </c>
      <c r="N24" s="11" t="n">
        <f si="5" t="shared"/>
        <v>7257.0</v>
      </c>
      <c r="O24" s="5" t="n">
        <f>O25-O19-O20-O21-O22-O23</f>
        <v>587028.0</v>
      </c>
      <c r="P24" s="5" t="n">
        <f>P25-P19-P20-P21-P22-P23</f>
        <v>83093.0</v>
      </c>
      <c r="Q24" s="11" t="n">
        <f si="2" t="shared"/>
        <v>5201.0</v>
      </c>
      <c r="R24" s="6" t="n">
        <f si="0" t="shared"/>
        <v>15.976350701788117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44082.0</v>
      </c>
      <c r="E25" s="5" t="n">
        <v>33129.0</v>
      </c>
      <c r="F25" s="5" t="n">
        <v>45948.0</v>
      </c>
      <c r="G25" s="5" t="n">
        <v>43722.0</v>
      </c>
      <c r="H25" s="5" t="n">
        <v>94096.0</v>
      </c>
      <c r="I25" s="5" t="n">
        <v>94695.0</v>
      </c>
      <c r="J25" s="5" t="n">
        <v>31096.0</v>
      </c>
      <c r="K25" s="5" t="n">
        <v>13723.0</v>
      </c>
      <c r="L25" s="5" t="n">
        <v>7510.0</v>
      </c>
      <c r="M25" s="5" t="n">
        <v>66550.0</v>
      </c>
      <c r="N25" s="11" t="n">
        <f si="5" t="shared"/>
        <v>474551.0</v>
      </c>
      <c r="O25" s="5" t="n">
        <v>6389004.0</v>
      </c>
      <c r="P25" s="5" t="n">
        <v>3807900.0</v>
      </c>
      <c r="Q25" s="11" t="n">
        <f si="2" t="shared"/>
        <v>408001.0</v>
      </c>
      <c r="R25" s="6" t="n">
        <f si="0" t="shared"/>
        <v>9.33306536013392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355.0</v>
      </c>
      <c r="E26" s="5" t="n">
        <v>233.0</v>
      </c>
      <c r="F26" s="5" t="n">
        <v>279.0</v>
      </c>
      <c r="G26" s="5" t="n">
        <v>326.0</v>
      </c>
      <c r="H26" s="5" t="n">
        <v>741.0</v>
      </c>
      <c r="I26" s="5" t="n">
        <v>1226.0</v>
      </c>
      <c r="J26" s="5" t="n">
        <v>517.0</v>
      </c>
      <c r="K26" s="5" t="n">
        <v>382.0</v>
      </c>
      <c r="L26" s="5" t="n">
        <v>185.0</v>
      </c>
      <c r="M26" s="5" t="n">
        <v>638.0</v>
      </c>
      <c r="N26" s="11" t="n">
        <f si="5" t="shared"/>
        <v>4882.0</v>
      </c>
      <c r="O26" s="5" t="n">
        <v>98425.0</v>
      </c>
      <c r="P26" s="5" t="n">
        <v>61962.0</v>
      </c>
      <c r="Q26" s="11" t="n">
        <f si="2" t="shared"/>
        <v>4244.0</v>
      </c>
      <c r="R26" s="6" t="n">
        <f si="0" t="shared"/>
        <v>14.59990574929312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1417.0</v>
      </c>
      <c r="E27" s="5" t="n">
        <v>1430.0</v>
      </c>
      <c r="F27" s="5" t="n">
        <v>1830.0</v>
      </c>
      <c r="G27" s="5" t="n">
        <v>1683.0</v>
      </c>
      <c r="H27" s="5" t="n">
        <v>3948.0</v>
      </c>
      <c r="I27" s="5" t="n">
        <v>6758.0</v>
      </c>
      <c r="J27" s="5" t="n">
        <v>3075.0</v>
      </c>
      <c r="K27" s="5" t="n">
        <v>1822.0</v>
      </c>
      <c r="L27" s="5" t="n">
        <v>1077.0</v>
      </c>
      <c r="M27" s="5" t="n">
        <v>4815.0</v>
      </c>
      <c r="N27" s="11" t="n">
        <f si="5" t="shared"/>
        <v>27855.0</v>
      </c>
      <c r="O27" s="5" t="n">
        <v>599914.0</v>
      </c>
      <c r="P27" s="5" t="n">
        <v>339734.0</v>
      </c>
      <c r="Q27" s="11" t="n">
        <f si="2" t="shared"/>
        <v>23040.0</v>
      </c>
      <c r="R27" s="6" t="n">
        <f si="0" t="shared"/>
        <v>14.745399305555555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1917.0</v>
      </c>
      <c r="E28" s="5" t="n">
        <v>4679.0</v>
      </c>
      <c r="F28" s="5" t="n">
        <v>3102.0</v>
      </c>
      <c r="G28" s="5" t="n">
        <v>2958.0</v>
      </c>
      <c r="H28" s="5" t="n">
        <v>6236.0</v>
      </c>
      <c r="I28" s="5" t="n">
        <v>10366.0</v>
      </c>
      <c r="J28" s="5" t="n">
        <v>5090.0</v>
      </c>
      <c r="K28" s="5" t="n">
        <v>1778.0</v>
      </c>
      <c r="L28" s="5" t="n">
        <v>838.0</v>
      </c>
      <c r="M28" s="5" t="n">
        <v>9511.0</v>
      </c>
      <c r="N28" s="11" t="n">
        <f si="5" t="shared"/>
        <v>46475.0</v>
      </c>
      <c r="O28" s="5" t="n">
        <v>599160.0</v>
      </c>
      <c r="P28" s="5" t="n">
        <v>429900.0</v>
      </c>
      <c r="Q28" s="11" t="n">
        <f si="2" t="shared"/>
        <v>36964.0</v>
      </c>
      <c r="R28" s="6" t="n">
        <f si="0" t="shared"/>
        <v>11.630234823071095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915.0</v>
      </c>
      <c r="E29" s="5" t="n">
        <v>895.0</v>
      </c>
      <c r="F29" s="5" t="n">
        <v>1080.0</v>
      </c>
      <c r="G29" s="5" t="n">
        <v>822.0</v>
      </c>
      <c r="H29" s="5" t="n">
        <v>1737.0</v>
      </c>
      <c r="I29" s="5" t="n">
        <v>1821.0</v>
      </c>
      <c r="J29" s="5" t="n">
        <v>747.0</v>
      </c>
      <c r="K29" s="5" t="n">
        <v>454.0</v>
      </c>
      <c r="L29" s="5" t="n">
        <v>252.0</v>
      </c>
      <c r="M29" s="5" t="n">
        <v>2729.0</v>
      </c>
      <c r="N29" s="11" t="n">
        <f si="5" t="shared"/>
        <v>11452.0</v>
      </c>
      <c r="O29" s="5" t="n">
        <v>174802.0</v>
      </c>
      <c r="P29" s="5" t="n">
        <v>93047.0</v>
      </c>
      <c r="Q29" s="11" t="n">
        <f si="2" t="shared"/>
        <v>8723.0</v>
      </c>
      <c r="R29" s="6" t="n">
        <f si="0" t="shared"/>
        <v>10.666857732431502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936.0</v>
      </c>
      <c r="E30" s="5" t="n">
        <v>864.0</v>
      </c>
      <c r="F30" s="5" t="n">
        <v>1034.0</v>
      </c>
      <c r="G30" s="5" t="n">
        <v>1085.0</v>
      </c>
      <c r="H30" s="5" t="n">
        <v>2364.0</v>
      </c>
      <c r="I30" s="5" t="n">
        <v>3771.0</v>
      </c>
      <c r="J30" s="5" t="n">
        <v>2026.0</v>
      </c>
      <c r="K30" s="5" t="n">
        <v>701.0</v>
      </c>
      <c r="L30" s="5" t="n">
        <v>268.0</v>
      </c>
      <c r="M30" s="5" t="n">
        <v>1250.0</v>
      </c>
      <c r="N30" s="11" t="n">
        <f si="5" t="shared"/>
        <v>14299.0</v>
      </c>
      <c r="O30" s="5" t="n">
        <v>210163.0</v>
      </c>
      <c r="P30" s="5" t="n">
        <v>158368.0</v>
      </c>
      <c r="Q30" s="11" t="n">
        <f si="2" t="shared"/>
        <v>13049.0</v>
      </c>
      <c r="R30" s="6" t="n">
        <f si="0" t="shared"/>
        <v>12.136408920223772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491.0</v>
      </c>
      <c r="E31" s="5" t="n">
        <v>622.0</v>
      </c>
      <c r="F31" s="5" t="n">
        <v>694.0</v>
      </c>
      <c r="G31" s="5" t="n">
        <v>665.0</v>
      </c>
      <c r="H31" s="5" t="n">
        <v>1419.0</v>
      </c>
      <c r="I31" s="5" t="n">
        <v>2243.0</v>
      </c>
      <c r="J31" s="5" t="n">
        <v>940.0</v>
      </c>
      <c r="K31" s="5" t="n">
        <v>270.0</v>
      </c>
      <c r="L31" s="5" t="n">
        <v>108.0</v>
      </c>
      <c r="M31" s="5" t="n">
        <v>1073.0</v>
      </c>
      <c r="N31" s="11" t="n">
        <f si="5" t="shared"/>
        <v>8525.0</v>
      </c>
      <c r="O31" s="5" t="n">
        <v>104855.0</v>
      </c>
      <c r="P31" s="5" t="n">
        <v>79006.0</v>
      </c>
      <c r="Q31" s="11" t="n">
        <f si="2" t="shared"/>
        <v>7452.0</v>
      </c>
      <c r="R31" s="6" t="n">
        <f si="0" t="shared"/>
        <v>10.60198604401503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481.0</v>
      </c>
      <c r="E32" s="5" t="n">
        <v>523.0</v>
      </c>
      <c r="F32" s="5" t="n">
        <v>567.0</v>
      </c>
      <c r="G32" s="5" t="n">
        <v>485.0</v>
      </c>
      <c r="H32" s="5" t="n">
        <v>1244.0</v>
      </c>
      <c r="I32" s="5" t="n">
        <v>1712.0</v>
      </c>
      <c r="J32" s="5" t="n">
        <v>724.0</v>
      </c>
      <c r="K32" s="5" t="n">
        <v>376.0</v>
      </c>
      <c r="L32" s="5" t="n">
        <v>199.0</v>
      </c>
      <c r="M32" s="5" t="n">
        <v>1216.0</v>
      </c>
      <c r="N32" s="11" t="n">
        <f si="5" t="shared"/>
        <v>7527.0</v>
      </c>
      <c r="O32" s="5" t="n">
        <v>129227.0</v>
      </c>
      <c r="P32" s="5" t="n">
        <v>78149.0</v>
      </c>
      <c r="Q32" s="11" t="n">
        <f si="2" t="shared"/>
        <v>6311.0</v>
      </c>
      <c r="R32" s="6" t="n">
        <f si="0" t="shared"/>
        <v>12.382982094755189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3436.0</v>
      </c>
      <c r="E33" s="5" t="n">
        <v>2574.0</v>
      </c>
      <c r="F33" s="5" t="n">
        <v>3492.0</v>
      </c>
      <c r="G33" s="5" t="n">
        <v>3347.0</v>
      </c>
      <c r="H33" s="5" t="n">
        <v>6437.0</v>
      </c>
      <c r="I33" s="5" t="n">
        <v>7624.0</v>
      </c>
      <c r="J33" s="5" t="n">
        <v>3575.0</v>
      </c>
      <c r="K33" s="5" t="n">
        <v>2023.0</v>
      </c>
      <c r="L33" s="5" t="n">
        <v>986.0</v>
      </c>
      <c r="M33" s="5" t="n">
        <v>5359.0</v>
      </c>
      <c r="N33" s="11" t="n">
        <f si="5" t="shared"/>
        <v>38853.0</v>
      </c>
      <c r="O33" s="5" t="n">
        <v>752021.0</v>
      </c>
      <c r="P33" s="5" t="n">
        <v>392941.0</v>
      </c>
      <c r="Q33" s="11" t="n">
        <f si="2" t="shared"/>
        <v>33494.0</v>
      </c>
      <c r="R33" s="6" t="n">
        <f si="0" t="shared"/>
        <v>11.731683286558786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365.0</v>
      </c>
      <c r="E34" s="5" t="n">
        <v>378.0</v>
      </c>
      <c r="F34" s="5" t="n">
        <v>451.0</v>
      </c>
      <c r="G34" s="5" t="n">
        <v>382.0</v>
      </c>
      <c r="H34" s="5" t="n">
        <v>861.0</v>
      </c>
      <c r="I34" s="5" t="n">
        <v>1376.0</v>
      </c>
      <c r="J34" s="5" t="n">
        <v>576.0</v>
      </c>
      <c r="K34" s="5" t="n">
        <v>239.0</v>
      </c>
      <c r="L34" s="5" t="n">
        <v>105.0</v>
      </c>
      <c r="M34" s="5" t="n">
        <v>1170.0</v>
      </c>
      <c r="N34" s="11" t="n">
        <f si="5" t="shared"/>
        <v>5903.0</v>
      </c>
      <c r="O34" s="5" t="n">
        <v>73206.0</v>
      </c>
      <c r="P34" s="5" t="n">
        <v>54340.0</v>
      </c>
      <c r="Q34" s="11" t="n">
        <f si="2" t="shared"/>
        <v>4733.0</v>
      </c>
      <c r="R34" s="6" t="n">
        <f si="0" t="shared"/>
        <v>11.48109021762096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183.0</v>
      </c>
      <c r="E35" s="5" t="n">
        <v>86.0</v>
      </c>
      <c r="F35" s="5" t="n">
        <v>87.0</v>
      </c>
      <c r="G35" s="5" t="n">
        <v>72.0</v>
      </c>
      <c r="H35" s="5" t="n">
        <v>126.0</v>
      </c>
      <c r="I35" s="5" t="n">
        <v>98.0</v>
      </c>
      <c r="J35" s="5" t="n">
        <v>52.0</v>
      </c>
      <c r="K35" s="5" t="n">
        <v>39.0</v>
      </c>
      <c r="L35" s="5" t="n">
        <v>15.0</v>
      </c>
      <c r="M35" s="5" t="n">
        <v>171.0</v>
      </c>
      <c r="N35" s="11" t="n">
        <f si="5" t="shared"/>
        <v>929.0</v>
      </c>
      <c r="O35" s="5" t="n">
        <v>15104.0</v>
      </c>
      <c r="P35" s="5" t="n">
        <v>6713.0</v>
      </c>
      <c r="Q35" s="11" t="n">
        <f si="2" t="shared"/>
        <v>758.0</v>
      </c>
      <c r="R35" s="6" t="n">
        <f si="0" t="shared"/>
        <v>8.856200527704486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256.0</v>
      </c>
      <c r="E36" s="5" t="n">
        <v>255.0</v>
      </c>
      <c r="F36" s="5" t="n">
        <v>400.0</v>
      </c>
      <c r="G36" s="5" t="n">
        <v>384.0</v>
      </c>
      <c r="H36" s="5" t="n">
        <v>834.0</v>
      </c>
      <c r="I36" s="5" t="n">
        <v>1024.0</v>
      </c>
      <c r="J36" s="5" t="n">
        <v>447.0</v>
      </c>
      <c r="K36" s="5" t="n">
        <v>208.0</v>
      </c>
      <c r="L36" s="5" t="n">
        <v>86.0</v>
      </c>
      <c r="M36" s="5" t="n">
        <v>343.0</v>
      </c>
      <c r="N36" s="11" t="n">
        <f si="5" t="shared"/>
        <v>4237.0</v>
      </c>
      <c r="O36" s="5" t="n">
        <v>65230.0</v>
      </c>
      <c r="P36" s="5" t="n">
        <v>44540.0</v>
      </c>
      <c r="Q36" s="11" t="n">
        <f si="2" t="shared"/>
        <v>3894.0</v>
      </c>
      <c r="R36" s="6" t="n">
        <f si="0" t="shared"/>
        <v>11.438109912686183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318.0</v>
      </c>
      <c r="E37" s="5" t="n">
        <v>218.0</v>
      </c>
      <c r="F37" s="5" t="n">
        <v>340.0</v>
      </c>
      <c r="G37" s="5" t="n">
        <v>277.0</v>
      </c>
      <c r="H37" s="5" t="n">
        <v>784.0</v>
      </c>
      <c r="I37" s="5" t="n">
        <v>730.0</v>
      </c>
      <c r="J37" s="5" t="n">
        <v>378.0</v>
      </c>
      <c r="K37" s="5" t="n">
        <v>329.0</v>
      </c>
      <c r="L37" s="5" t="n">
        <v>200.0</v>
      </c>
      <c r="M37" s="5" t="n">
        <v>1044.0</v>
      </c>
      <c r="N37" s="11" t="n">
        <f si="5" t="shared"/>
        <v>4618.0</v>
      </c>
      <c r="O37" s="5" t="n">
        <v>194746.0</v>
      </c>
      <c r="P37" s="5" t="n">
        <v>53400.0</v>
      </c>
      <c r="Q37" s="11" t="n">
        <f si="2" t="shared"/>
        <v>3574.0</v>
      </c>
      <c r="R37" s="6" t="n">
        <f si="0" t="shared"/>
        <v>14.941242305540012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3061.0</v>
      </c>
      <c r="E38" s="5" t="n">
        <f ref="E38:M38" si="8" t="shared">E39-E26-E27-E28-E29-E30-E31-E32-E33-E34-E35-E36-E37</f>
        <v>2242.0</v>
      </c>
      <c r="F38" s="5" t="n">
        <f si="8" t="shared"/>
        <v>3232.0</v>
      </c>
      <c r="G38" s="5" t="n">
        <f si="8" t="shared"/>
        <v>2608.0</v>
      </c>
      <c r="H38" s="5" t="n">
        <f si="8" t="shared"/>
        <v>5804.0</v>
      </c>
      <c r="I38" s="5" t="n">
        <f si="8" t="shared"/>
        <v>6491.0</v>
      </c>
      <c r="J38" s="5" t="n">
        <f si="8" t="shared"/>
        <v>2881.0</v>
      </c>
      <c r="K38" s="5" t="n">
        <f si="8" t="shared"/>
        <v>1864.0</v>
      </c>
      <c r="L38" s="5" t="n">
        <f si="8" t="shared"/>
        <v>964.0</v>
      </c>
      <c r="M38" s="5" t="n">
        <f si="8" t="shared"/>
        <v>6607.0</v>
      </c>
      <c r="N38" s="11" t="n">
        <f si="5" t="shared"/>
        <v>35754.0</v>
      </c>
      <c r="O38" s="5" t="n">
        <f>O39-O26-O27-O28-O29-O30-O31-O32-O33-O34-O35-O36-O37</f>
        <v>674876.0</v>
      </c>
      <c r="P38" s="5" t="n">
        <f>P39-P26-P27-P28-P29-P30-P31-P32-P33-P34-P35-P36-P37</f>
        <v>348356.0</v>
      </c>
      <c r="Q38" s="11" t="n">
        <f si="2" t="shared"/>
        <v>29147.0</v>
      </c>
      <c r="R38" s="6" t="n">
        <f si="0" t="shared"/>
        <v>11.951693141661234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14131.0</v>
      </c>
      <c r="E39" s="5" t="n">
        <v>14999.0</v>
      </c>
      <c r="F39" s="5" t="n">
        <v>16588.0</v>
      </c>
      <c r="G39" s="5" t="n">
        <v>15094.0</v>
      </c>
      <c r="H39" s="5" t="n">
        <v>32535.0</v>
      </c>
      <c r="I39" s="5" t="n">
        <v>45240.0</v>
      </c>
      <c r="J39" s="5" t="n">
        <v>21028.0</v>
      </c>
      <c r="K39" s="5" t="n">
        <v>10485.0</v>
      </c>
      <c r="L39" s="5" t="n">
        <v>5283.0</v>
      </c>
      <c r="M39" s="5" t="n">
        <v>35926.0</v>
      </c>
      <c r="N39" s="11" t="n">
        <f si="5" t="shared"/>
        <v>211309.0</v>
      </c>
      <c r="O39" s="5" t="n">
        <v>3691729.0</v>
      </c>
      <c r="P39" s="5" t="n">
        <v>2140456.0</v>
      </c>
      <c r="Q39" s="11" t="n">
        <f si="2" t="shared"/>
        <v>175383.0</v>
      </c>
      <c r="R39" s="6" t="n">
        <f si="0" t="shared"/>
        <v>12.204466795527503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4520.0</v>
      </c>
      <c r="E40" s="5" t="n">
        <v>3364.0</v>
      </c>
      <c r="F40" s="5" t="n">
        <v>5699.0</v>
      </c>
      <c r="G40" s="5" t="n">
        <v>6362.0</v>
      </c>
      <c r="H40" s="5" t="n">
        <v>15557.0</v>
      </c>
      <c r="I40" s="5" t="n">
        <v>17646.0</v>
      </c>
      <c r="J40" s="5" t="n">
        <v>5772.0</v>
      </c>
      <c r="K40" s="5" t="n">
        <v>1740.0</v>
      </c>
      <c r="L40" s="5" t="n">
        <v>543.0</v>
      </c>
      <c r="M40" s="5" t="n">
        <v>8244.0</v>
      </c>
      <c r="N40" s="11" t="n">
        <f si="5" t="shared"/>
        <v>69447.0</v>
      </c>
      <c r="O40" s="5" t="n">
        <v>682522.0</v>
      </c>
      <c r="P40" s="5" t="n">
        <v>567910.0</v>
      </c>
      <c r="Q40" s="11" t="n">
        <f si="2" t="shared"/>
        <v>61203.0</v>
      </c>
      <c r="R40" s="6" t="n">
        <f si="0" t="shared"/>
        <v>9.279120304560234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662.0</v>
      </c>
      <c r="E41" s="5" t="n">
        <v>483.0</v>
      </c>
      <c r="F41" s="5" t="n">
        <v>814.0</v>
      </c>
      <c r="G41" s="5" t="n">
        <v>786.0</v>
      </c>
      <c r="H41" s="5" t="n">
        <v>1806.0</v>
      </c>
      <c r="I41" s="5" t="n">
        <v>1985.0</v>
      </c>
      <c r="J41" s="5" t="n">
        <v>1052.0</v>
      </c>
      <c r="K41" s="5" t="n">
        <v>470.0</v>
      </c>
      <c r="L41" s="5" t="n">
        <v>151.0</v>
      </c>
      <c r="M41" s="5" t="n">
        <v>1527.0</v>
      </c>
      <c r="N41" s="11" t="n">
        <f si="5" t="shared"/>
        <v>9736.0</v>
      </c>
      <c r="O41" s="5" t="n">
        <v>141865.0</v>
      </c>
      <c r="P41" s="5" t="n">
        <v>92841.0</v>
      </c>
      <c r="Q41" s="11" t="n">
        <f si="2" t="shared"/>
        <v>8209.0</v>
      </c>
      <c r="R41" s="6" t="n">
        <f si="0" t="shared"/>
        <v>11.309660129126568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163.0</v>
      </c>
      <c r="E42" s="5" t="n">
        <f ref="E42:M42" si="9" t="shared">E43-E40-E41</f>
        <v>51.0</v>
      </c>
      <c r="F42" s="5" t="n">
        <f si="9" t="shared"/>
        <v>53.0</v>
      </c>
      <c r="G42" s="5" t="n">
        <f si="9" t="shared"/>
        <v>67.0</v>
      </c>
      <c r="H42" s="5" t="n">
        <f si="9" t="shared"/>
        <v>229.0</v>
      </c>
      <c r="I42" s="5" t="n">
        <f si="9" t="shared"/>
        <v>320.0</v>
      </c>
      <c r="J42" s="5" t="n">
        <f si="9" t="shared"/>
        <v>175.0</v>
      </c>
      <c r="K42" s="5" t="n">
        <f si="9" t="shared"/>
        <v>84.0</v>
      </c>
      <c r="L42" s="5" t="n">
        <f si="9" t="shared"/>
        <v>31.0</v>
      </c>
      <c r="M42" s="5" t="n">
        <f si="9" t="shared"/>
        <v>169.0</v>
      </c>
      <c r="N42" s="11" t="n">
        <f si="5" t="shared"/>
        <v>1342.0</v>
      </c>
      <c r="O42" s="5" t="n">
        <f>O43-O40-O41</f>
        <v>63373.0</v>
      </c>
      <c r="P42" s="5" t="n">
        <f>P43-P40-P41</f>
        <v>15005.0</v>
      </c>
      <c r="Q42" s="11" t="n">
        <f si="2" t="shared"/>
        <v>1173.0</v>
      </c>
      <c r="R42" s="6" t="n">
        <f si="0" t="shared"/>
        <v>12.791986359761296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5345.0</v>
      </c>
      <c r="E43" s="5" t="n">
        <v>3898.0</v>
      </c>
      <c r="F43" s="5" t="n">
        <v>6566.0</v>
      </c>
      <c r="G43" s="5" t="n">
        <v>7215.0</v>
      </c>
      <c r="H43" s="5" t="n">
        <v>17592.0</v>
      </c>
      <c r="I43" s="5" t="n">
        <v>19951.0</v>
      </c>
      <c r="J43" s="5" t="n">
        <v>6999.0</v>
      </c>
      <c r="K43" s="5" t="n">
        <v>2294.0</v>
      </c>
      <c r="L43" s="5" t="n">
        <v>725.0</v>
      </c>
      <c r="M43" s="5" t="n">
        <v>9940.0</v>
      </c>
      <c r="N43" s="11" t="n">
        <f si="5" t="shared"/>
        <v>80525.0</v>
      </c>
      <c r="O43" s="5" t="n">
        <v>887760.0</v>
      </c>
      <c r="P43" s="5" t="n">
        <v>675756.0</v>
      </c>
      <c r="Q43" s="11" t="n">
        <f si="2" t="shared"/>
        <v>70585.0</v>
      </c>
      <c r="R43" s="6" t="n">
        <f si="0" t="shared"/>
        <v>9.57364879223631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99.0</v>
      </c>
      <c r="E44" s="8" t="n">
        <v>84.0</v>
      </c>
      <c r="F44" s="8" t="n">
        <v>82.0</v>
      </c>
      <c r="G44" s="8" t="n">
        <v>77.0</v>
      </c>
      <c r="H44" s="8" t="n">
        <v>252.0</v>
      </c>
      <c r="I44" s="8" t="n">
        <v>283.0</v>
      </c>
      <c r="J44" s="8" t="n">
        <v>255.0</v>
      </c>
      <c r="K44" s="8" t="n">
        <v>230.0</v>
      </c>
      <c r="L44" s="8" t="n">
        <v>140.0</v>
      </c>
      <c r="M44" s="8" t="n">
        <v>866.0</v>
      </c>
      <c r="N44" s="11" t="n">
        <f si="5" t="shared"/>
        <v>2368.0</v>
      </c>
      <c r="O44" s="8" t="n">
        <v>263713.0</v>
      </c>
      <c r="P44" s="8" t="n">
        <v>31835.0</v>
      </c>
      <c r="Q44" s="11" t="n">
        <f si="2" t="shared"/>
        <v>1502.0</v>
      </c>
      <c r="R44" s="6" t="n">
        <f si="0" t="shared"/>
        <v>21.19507323568575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56.0</v>
      </c>
      <c r="E45" s="8" t="n">
        <f ref="E45:M45" si="10" t="shared">E46-E44</f>
        <v>67.0</v>
      </c>
      <c r="F45" s="8" t="n">
        <f si="10" t="shared"/>
        <v>172.0</v>
      </c>
      <c r="G45" s="8" t="n">
        <f si="10" t="shared"/>
        <v>188.0</v>
      </c>
      <c r="H45" s="8" t="n">
        <f si="10" t="shared"/>
        <v>1022.0</v>
      </c>
      <c r="I45" s="8" t="n">
        <f si="10" t="shared"/>
        <v>807.0</v>
      </c>
      <c r="J45" s="8" t="n">
        <f si="10" t="shared"/>
        <v>410.0</v>
      </c>
      <c r="K45" s="8" t="n">
        <f si="10" t="shared"/>
        <v>215.0</v>
      </c>
      <c r="L45" s="8" t="n">
        <f si="10" t="shared"/>
        <v>297.0</v>
      </c>
      <c r="M45" s="8" t="n">
        <f si="10" t="shared"/>
        <v>999.0</v>
      </c>
      <c r="N45" s="11" t="n">
        <f si="5" t="shared"/>
        <v>4233.0</v>
      </c>
      <c r="O45" s="8" t="n">
        <f>O46-O44</f>
        <v>515102.0</v>
      </c>
      <c r="P45" s="8" t="n">
        <f>P46-P44</f>
        <v>59339.0</v>
      </c>
      <c r="Q45" s="11" t="n">
        <f si="2" t="shared"/>
        <v>3234.0</v>
      </c>
      <c r="R45" s="6" t="n">
        <f si="0" t="shared"/>
        <v>18.348484848484848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155.0</v>
      </c>
      <c r="E46" s="8" t="n">
        <v>151.0</v>
      </c>
      <c r="F46" s="8" t="n">
        <v>254.0</v>
      </c>
      <c r="G46" s="8" t="n">
        <v>265.0</v>
      </c>
      <c r="H46" s="8" t="n">
        <v>1274.0</v>
      </c>
      <c r="I46" s="8" t="n">
        <v>1090.0</v>
      </c>
      <c r="J46" s="8" t="n">
        <v>665.0</v>
      </c>
      <c r="K46" s="8" t="n">
        <v>445.0</v>
      </c>
      <c r="L46" s="8" t="n">
        <v>437.0</v>
      </c>
      <c r="M46" s="8" t="n">
        <v>1865.0</v>
      </c>
      <c r="N46" s="11" t="n">
        <f si="5" t="shared"/>
        <v>6601.0</v>
      </c>
      <c r="O46" s="8" t="n">
        <v>778815.0</v>
      </c>
      <c r="P46" s="8" t="n">
        <v>91174.0</v>
      </c>
      <c r="Q46" s="11" t="n">
        <f si="2" t="shared"/>
        <v>4736.0</v>
      </c>
      <c r="R46" s="6" t="n">
        <f si="0" t="shared"/>
        <v>19.25126689189189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154.0</v>
      </c>
      <c r="E47" s="5" t="n">
        <v>202.0</v>
      </c>
      <c r="F47" s="5" t="n">
        <v>231.0</v>
      </c>
      <c r="G47" s="5" t="n">
        <v>272.0</v>
      </c>
      <c r="H47" s="5" t="n">
        <v>499.0</v>
      </c>
      <c r="I47" s="5" t="n">
        <v>615.0</v>
      </c>
      <c r="J47" s="5" t="n">
        <v>279.0</v>
      </c>
      <c r="K47" s="5" t="n">
        <v>124.0</v>
      </c>
      <c r="L47" s="5" t="n">
        <v>93.0</v>
      </c>
      <c r="M47" s="5" t="n">
        <v>391.0</v>
      </c>
      <c r="N47" s="11" t="n">
        <f si="5" t="shared"/>
        <v>2860.0</v>
      </c>
      <c r="O47" s="5" t="n">
        <v>83141.0</v>
      </c>
      <c r="P47" s="5" t="n">
        <v>30554.0</v>
      </c>
      <c r="Q47" s="11" t="n">
        <f si="2" t="shared"/>
        <v>2469.0</v>
      </c>
      <c r="R47" s="6" t="n">
        <f si="0" t="shared"/>
        <v>12.375050627784528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280395.0</v>
      </c>
      <c r="E48" s="5" t="n">
        <f ref="E48:M48" si="11" t="shared">E47+E46+E43+E39+E25+E18</f>
        <v>534746.0</v>
      </c>
      <c r="F48" s="5" t="n">
        <f si="11" t="shared"/>
        <v>900526.0</v>
      </c>
      <c r="G48" s="5" t="n">
        <f si="11" t="shared"/>
        <v>578691.0</v>
      </c>
      <c r="H48" s="5" t="n">
        <f si="11" t="shared"/>
        <v>694879.0</v>
      </c>
      <c r="I48" s="5" t="n">
        <f si="11" t="shared"/>
        <v>468759.0</v>
      </c>
      <c r="J48" s="5" t="n">
        <f si="11" t="shared"/>
        <v>133010.0</v>
      </c>
      <c r="K48" s="5" t="n">
        <f si="11" t="shared"/>
        <v>81927.0</v>
      </c>
      <c r="L48" s="5" t="n">
        <f si="11" t="shared"/>
        <v>57245.0</v>
      </c>
      <c r="M48" s="5" t="n">
        <f si="11" t="shared"/>
        <v>622156.0</v>
      </c>
      <c r="N48" s="11" t="n">
        <f si="5" t="shared"/>
        <v>4352334.0</v>
      </c>
      <c r="O48" s="5" t="n">
        <f>O47+O46+O43+O39+O25+O18</f>
        <v>2.41321012E8</v>
      </c>
      <c r="P48" s="5" t="n">
        <f>P47+P46+P43+P39+P25+P18</f>
        <v>2.6323162E7</v>
      </c>
      <c r="Q48" s="11" t="n">
        <f si="2" t="shared"/>
        <v>3730178.0</v>
      </c>
      <c r="R48" s="6" t="n">
        <f si="0" t="shared"/>
        <v>7.056811229919859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6.442405385248466</v>
      </c>
      <c r="E49" s="6" t="n">
        <f ref="E49" si="13" t="shared">E48/$N$48*100</f>
        <v>12.286419194850396</v>
      </c>
      <c r="F49" s="6" t="n">
        <f ref="F49" si="14" t="shared">F48/$N$48*100</f>
        <v>20.690645524906866</v>
      </c>
      <c r="G49" s="6" t="n">
        <f ref="G49" si="15" t="shared">G48/$N$48*100</f>
        <v>13.296107329998112</v>
      </c>
      <c r="H49" s="6" t="n">
        <f ref="H49" si="16" t="shared">H48/$N$48*100</f>
        <v>15.965663480789846</v>
      </c>
      <c r="I49" s="6" t="n">
        <f ref="I49" si="17" t="shared">I48/$N$48*100</f>
        <v>10.770290147768991</v>
      </c>
      <c r="J49" s="6" t="n">
        <f ref="J49" si="18" t="shared">J48/$N$48*100</f>
        <v>3.0560614144043172</v>
      </c>
      <c r="K49" s="6" t="n">
        <f ref="K49" si="19" t="shared">K48/$N$48*100</f>
        <v>1.8823693218397302</v>
      </c>
      <c r="L49" s="6" t="n">
        <f ref="L49" si="20" t="shared">L48/$N$48*100</f>
        <v>1.3152713004103085</v>
      </c>
      <c r="M49" s="6" t="n">
        <f ref="M49" si="21" t="shared">M48/$N$48*100</f>
        <v>14.294766899782967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