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05企劃科\!607林德維\0624\"/>
    </mc:Choice>
  </mc:AlternateContent>
  <xr:revisionPtr revIDLastSave="0" documentId="8_{6B66105B-77B8-4637-A095-BB37C8C6A9BE}" xr6:coauthVersionLast="47" xr6:coauthVersionMax="47" xr10:uidLastSave="{00000000-0000-0000-0000-000000000000}"/>
  <bookViews>
    <workbookView xWindow="-120" yWindow="-120" windowWidth="29040" windowHeight="15720" tabRatio="566" xr2:uid="{00000000-000D-0000-FFFF-FFFF00000000}"/>
  </bookViews>
  <sheets>
    <sheet name="1-統計表-八卦山總" sheetId="6" r:id="rId1"/>
    <sheet name="1-松柏嶺" sheetId="1" r:id="rId2"/>
    <sheet name="1-生態" sheetId="9" r:id="rId3"/>
  </sheets>
  <definedNames>
    <definedName name="_xlnm.Print_Area" localSheetId="2">'1-生態'!$A$1:$D$58</definedName>
    <definedName name="_xlnm.Print_Area" localSheetId="1">'1-松柏嶺'!$A$1:$D$58</definedName>
    <definedName name="_xlnm.Print_Area" localSheetId="0">'1-統計表-八卦山總'!$A$1:$I$18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9" i="9" l="1"/>
  <c r="B49" i="1"/>
  <c r="I16" i="6"/>
  <c r="I15" i="6"/>
  <c r="I7" i="6"/>
  <c r="I6" i="6"/>
  <c r="I4" i="6"/>
  <c r="A10" i="6" l="1"/>
  <c r="E73" i="9"/>
  <c r="G15" i="6" s="1"/>
  <c r="E70" i="9" l="1"/>
  <c r="F15" i="6" s="1"/>
  <c r="E67" i="9"/>
  <c r="E15" i="6" s="1"/>
  <c r="E63" i="9"/>
  <c r="D15" i="6" s="1"/>
  <c r="E60" i="9"/>
  <c r="C15" i="6" s="1"/>
  <c r="E77" i="9" l="1"/>
  <c r="I14" i="6"/>
  <c r="I13" i="6"/>
  <c r="I5" i="6"/>
  <c r="E73" i="1"/>
  <c r="G6" i="6" s="1"/>
  <c r="E70" i="1"/>
  <c r="F6" i="6" s="1"/>
  <c r="E67" i="1"/>
  <c r="E6" i="6" s="1"/>
  <c r="E63" i="1"/>
  <c r="D6" i="6" s="1"/>
  <c r="E60" i="1"/>
  <c r="C6" i="6" s="1"/>
  <c r="B2" i="9"/>
  <c r="E77" i="1" l="1"/>
  <c r="C63" i="9" l="1"/>
  <c r="D13" i="6" s="1"/>
  <c r="F73" i="9" l="1"/>
  <c r="G16" i="6" s="1"/>
  <c r="D73" i="9"/>
  <c r="C73" i="9"/>
  <c r="F70" i="9"/>
  <c r="F16" i="6" s="1"/>
  <c r="D70" i="9"/>
  <c r="C70" i="9"/>
  <c r="F67" i="9"/>
  <c r="E16" i="6" s="1"/>
  <c r="D67" i="9"/>
  <c r="C67" i="9"/>
  <c r="F63" i="9"/>
  <c r="D16" i="6" s="1"/>
  <c r="D63" i="9"/>
  <c r="F60" i="9"/>
  <c r="C16" i="6" s="1"/>
  <c r="D60" i="9"/>
  <c r="C60" i="9"/>
  <c r="C45" i="9"/>
  <c r="H16" i="6" l="1"/>
  <c r="G13" i="6"/>
  <c r="G14" i="6"/>
  <c r="F13" i="6"/>
  <c r="F14" i="6"/>
  <c r="E13" i="6"/>
  <c r="E14" i="6"/>
  <c r="D14" i="6"/>
  <c r="C13" i="6"/>
  <c r="C14" i="6"/>
  <c r="F77" i="9"/>
  <c r="D77" i="9"/>
  <c r="C77" i="9"/>
  <c r="F73" i="1"/>
  <c r="G7" i="6" s="1"/>
  <c r="D73" i="1"/>
  <c r="G5" i="6" s="1"/>
  <c r="C73" i="1"/>
  <c r="G4" i="6" s="1"/>
  <c r="F70" i="1"/>
  <c r="F7" i="6" s="1"/>
  <c r="D70" i="1"/>
  <c r="F5" i="6" s="1"/>
  <c r="C70" i="1"/>
  <c r="F4" i="6" s="1"/>
  <c r="F67" i="1"/>
  <c r="E7" i="6" s="1"/>
  <c r="D67" i="1"/>
  <c r="E5" i="6" s="1"/>
  <c r="C67" i="1"/>
  <c r="E4" i="6" s="1"/>
  <c r="F63" i="1"/>
  <c r="D7" i="6" s="1"/>
  <c r="D63" i="1"/>
  <c r="D5" i="6" s="1"/>
  <c r="C63" i="1"/>
  <c r="D4" i="6" s="1"/>
  <c r="F60" i="1"/>
  <c r="C7" i="6" s="1"/>
  <c r="D60" i="1"/>
  <c r="C5" i="6" s="1"/>
  <c r="C60" i="1"/>
  <c r="C4" i="6" s="1"/>
  <c r="C8" i="6" s="1"/>
  <c r="H7" i="6" l="1"/>
  <c r="C17" i="6"/>
  <c r="G8" i="6"/>
  <c r="F8" i="6"/>
  <c r="E8" i="6"/>
  <c r="D8" i="6"/>
  <c r="F17" i="6"/>
  <c r="D17" i="6"/>
  <c r="E17" i="6"/>
  <c r="G17" i="6"/>
  <c r="H14" i="6"/>
  <c r="H15" i="6"/>
  <c r="H13" i="6"/>
  <c r="F77" i="1"/>
  <c r="D77" i="1"/>
  <c r="C77" i="1"/>
  <c r="H17" i="6" l="1"/>
  <c r="C45" i="1"/>
  <c r="H6" i="6" l="1"/>
  <c r="H5" i="6" l="1"/>
  <c r="H4" i="6"/>
  <c r="H8" i="6" l="1"/>
</calcChain>
</file>

<file path=xl/sharedStrings.xml><?xml version="1.0" encoding="utf-8"?>
<sst xmlns="http://schemas.openxmlformats.org/spreadsheetml/2006/main" count="248" uniqueCount="107">
  <si>
    <t>評核項目</t>
    <phoneticPr fontId="1" type="noConversion"/>
  </si>
  <si>
    <t>2. 服務及時性：重視民眾申辦案件的處理效率，確保於處理時限內完成。本項應提供申辦案件於處理時限內完成之案件比率。</t>
    <phoneticPr fontId="1" type="noConversion"/>
  </si>
  <si>
    <t>3. 服務人員專業度：注重服務人員專業度，確保問題回應及申辦案件處理的正確性。本項應說明提升服務人員專業度之作法及執行成效，並提供服務人員專業度測試結果，如專業知識測驗或申辦案件處理測試等。</t>
    <phoneticPr fontId="1" type="noConversion"/>
  </si>
  <si>
    <t>4. 除上述3項外，可自行提供其他足以呈現服務一致性及正確性的數據或具體事證說明。</t>
    <phoneticPr fontId="1" type="noConversion"/>
  </si>
  <si>
    <t>評核重點</t>
    <phoneticPr fontId="1" type="noConversion"/>
  </si>
  <si>
    <t>評分</t>
    <phoneticPr fontId="1" type="noConversion"/>
  </si>
  <si>
    <t>4. 服務資訊透明度：</t>
    <phoneticPr fontId="1" type="noConversion"/>
  </si>
  <si>
    <t>5. 除上述4項外，可自行提供其他足以呈現服務友善性的數據或具體事證說明。</t>
    <phoneticPr fontId="1" type="noConversion"/>
  </si>
  <si>
    <t>提高民眾臨櫃洽公或網站使用的便利性，建置合宜的服務環境，並注重服務人員的禮貌態度；提供民眾易讀、易懂、易用的服務資訊及進度查詢管道，提升服務流程透明度。評核重點如下：</t>
  </si>
  <si>
    <r>
      <t>1.</t>
    </r>
    <r>
      <rPr>
        <sz val="7"/>
        <color rgb="FF000000"/>
        <rFont val="微軟正黑體"/>
        <family val="2"/>
        <charset val="136"/>
      </rPr>
      <t xml:space="preserve"> </t>
    </r>
    <r>
      <rPr>
        <sz val="12"/>
        <color rgb="FF000000"/>
        <rFont val="微軟正黑體"/>
        <family val="2"/>
        <charset val="136"/>
      </rPr>
      <t>服務設施合宜程度：依業務屬性及服務對象需求，提供合宜服務設施。</t>
    </r>
    <phoneticPr fontId="1" type="noConversion"/>
  </si>
  <si>
    <r>
      <t>2.</t>
    </r>
    <r>
      <rPr>
        <sz val="7"/>
        <color rgb="FF000000"/>
        <rFont val="微軟正黑體"/>
        <family val="2"/>
        <charset val="136"/>
      </rPr>
      <t xml:space="preserve"> </t>
    </r>
    <r>
      <rPr>
        <sz val="12"/>
        <color rgb="FF000000"/>
        <rFont val="微軟正黑體"/>
        <family val="2"/>
        <charset val="136"/>
      </rPr>
      <t>網站使用便利性：機關網站應以使用者為導向設計，版面配置應方便瀏覽、查詢資料及使用網站服務；提供多元及便利的資訊檢索服務；確保網站內容的正確性及有效連結等。</t>
    </r>
    <phoneticPr fontId="1" type="noConversion"/>
  </si>
  <si>
    <r>
      <t>3.</t>
    </r>
    <r>
      <rPr>
        <sz val="7"/>
        <color rgb="FF000000"/>
        <rFont val="微軟正黑體"/>
        <family val="2"/>
        <charset val="136"/>
      </rPr>
      <t xml:space="preserve"> </t>
    </r>
    <r>
      <rPr>
        <sz val="12"/>
        <color rgb="FF000000"/>
        <rFont val="微軟正黑體"/>
        <family val="2"/>
        <charset val="136"/>
      </rPr>
      <t>服務行為的友善性：注重服務人員的禮貌態度，應以電話禮貌測試結果呈現績效。亦可提供其他提升服務人員禮貌態度之作法及執行成效。</t>
    </r>
    <phoneticPr fontId="1" type="noConversion"/>
  </si>
  <si>
    <t>服務一致及正確
(100)</t>
    <phoneticPr fontId="1" type="noConversion"/>
  </si>
  <si>
    <t>服務友善
(100)</t>
    <phoneticPr fontId="1" type="noConversion"/>
  </si>
  <si>
    <t>配分</t>
    <phoneticPr fontId="1" type="noConversion"/>
  </si>
  <si>
    <t xml:space="preserve">  (3) 案件查詢管道：提供多元管道，如現場、電話、網路、行動裝置等，方便民眾查詢案件處理進度。</t>
    <phoneticPr fontId="1" type="noConversion"/>
  </si>
  <si>
    <t xml:space="preserve">  (2) 資料開放：從民眾應用面思考，盤點業務資料，並於結構化及去個資識別化後，採開放格式或應用程式介面方式對外開放，供使用者依需求連結下載及利用，並應定期檢視及更新資料</t>
    <phoneticPr fontId="1" type="noConversion"/>
  </si>
  <si>
    <t>地點</t>
    <phoneticPr fontId="1" type="noConversion"/>
  </si>
  <si>
    <t>服務便捷
(100)</t>
    <phoneticPr fontId="1" type="noConversion"/>
  </si>
  <si>
    <t>服務可近性
(100)</t>
    <phoneticPr fontId="1" type="noConversion"/>
  </si>
  <si>
    <t>瞭解民眾服務需求，檢討既有服務措施，並運用多元策略，提升服務便捷度，可採行的作法例舉如下：</t>
    <phoneticPr fontId="1" type="noConversion"/>
  </si>
  <si>
    <t>1. 建置單一窗口整合服務：依受理方式，又可分臨櫃、電話或網站單一窗口服務。</t>
    <phoneticPr fontId="1" type="noConversion"/>
  </si>
  <si>
    <t>2. 減除申辦案件需檢附之書表謄本：運用跨機關電子查驗， 取代要求民眾檢附紙本佐證資料。本項得以簡化書表謄本之數量或比率、縮短民眾往返辦理時間或規費等數據呈現績效。</t>
    <phoneticPr fontId="1" type="noConversion"/>
  </si>
  <si>
    <t>3. 開發線上申辦或跨平台通用服務：衡酌民眾實際需要，提供線上申辦，或跨平台通用服務(即可透過各式行動載具閱覽及使用)。本項得以可線上申辦業務項目數比率、使用率、使用成長率、線上申辦業務可跨平台使用比率等數據呈現績效。</t>
    <phoneticPr fontId="1" type="noConversion"/>
  </si>
  <si>
    <t>4. 其他服務作法。</t>
    <phoneticPr fontId="1" type="noConversion"/>
  </si>
  <si>
    <t>關注服務對象屬性、居住地區差異及數位落差情形，運用多元策略，促進服務可近性，可採行作法例舉如下：</t>
    <phoneticPr fontId="1" type="noConversion"/>
  </si>
  <si>
    <t>1. 客製化服務：因應所轄地區或業務之特性，整合服務客群之需求，提供在地化、客製化之服務。</t>
    <phoneticPr fontId="1" type="noConversion"/>
  </si>
  <si>
    <t>2. 專人全程服務：改變由民眾四處奔波洽辦業務的服務模式，由政府機關內部進行協調整合，提供專人全程服務。</t>
    <phoneticPr fontId="1" type="noConversion"/>
  </si>
  <si>
    <t>3. 主動服務：針對特殊或弱勢族群、偏遠或交通不便地區民眾，提供到府、到點服務。</t>
    <phoneticPr fontId="1" type="noConversion"/>
  </si>
  <si>
    <t>服務成長及優化
(100)</t>
    <phoneticPr fontId="1" type="noConversion"/>
  </si>
  <si>
    <t>依組織職掌推動業務並負有特定任務，於服務遞送時，除達成便捷、可近性目標外，尚有其他與機關性質關聯之服務目標。評核重點為機關在不同發展條件下，運用自身優勢或克服劣勢，達成特定服務目標之努力或措施，說明如下：</t>
    <phoneticPr fontId="1" type="noConversion"/>
  </si>
  <si>
    <t>1. 突破成長:機關為完成服務遞送，於考量機關任務、服務對象屬性、資源可運用程度後，積極排除各項不利因素達成服務目標所展現之努力與成效。</t>
    <phoneticPr fontId="1" type="noConversion"/>
  </si>
  <si>
    <t>2. 優質服務:機關在其核心業務範疇內，於設定服務目標後，運用多元策略，提出符合機關任務且較現有服務措施具有挑戰性，或符合機關特色且更具吸引力、豐富性之其他服務措施。</t>
    <phoneticPr fontId="1" type="noConversion"/>
  </si>
  <si>
    <t>服務滿意情形
(100)</t>
    <phoneticPr fontId="1" type="noConversion"/>
  </si>
  <si>
    <t>意見回應處理情形
(100)</t>
    <phoneticPr fontId="1" type="noConversion"/>
  </si>
  <si>
    <t>1. 根據服務對象或特性差異，運用多元管道定期進行滿意度調查，調查項目應包含洽公環境、服務禮儀、服務專業性、服務措施等，並提出調查設計、抽樣設計、調查結果、趨勢分析及檢討改善情形等。另亦應進行內部同仁滿意度調查。</t>
    <phoneticPr fontId="1" type="noConversion"/>
  </si>
  <si>
    <t>2. 除滿意度調查外，機關可彈性運用其他機制瞭解民眾對服務的評價，並請提供執行情形及結果。</t>
    <phoneticPr fontId="1" type="noConversion"/>
  </si>
  <si>
    <t>除瞭解民眾對服務評價外，應針對民眾意見、抱怨及陳情等，積極回應，有效協助民眾解決問題。本項應說明民眾意見回應處理機制、處理情形及陳情案件處理滿意度調查分析(含趨勢分析)及檢討改善情形等。</t>
    <phoneticPr fontId="1" type="noConversion"/>
  </si>
  <si>
    <t>整體評核構面-開放創新(100)</t>
    <phoneticPr fontId="1" type="noConversion"/>
  </si>
  <si>
    <t>1. 開放參與及創新性在基礎服務、服務遞送、服務量能及服務評價等構面有不同運用方式，請依實際運用情形於個別評核構面中撰寫，本構面毋須另闢專節撰寫。</t>
    <phoneticPr fontId="1" type="noConversion"/>
  </si>
  <si>
    <t>2. 開放參與係指機關提供服務時，除應公開服務資訊或促進民眾運用資料外，並適時運用多元管道導入民眾觀點，透過溝通與對話的方式，共創機關與民眾合作的契機。例如，透過實體或網路管道，運用多元方法如問卷、訪談、討論、體驗，蒐集民眾對服務需求；或邀集民眾共同參與服務設計等。</t>
    <phoneticPr fontId="1" type="noConversion"/>
  </si>
  <si>
    <t>3. 創新性係指機關就核心業務規劃服務作法或措施時，提出有別於現行服務的想法或方式，並對服務對象具有實質效益。例如，在服務遞送構面，可參酌運用資通訊科技、跨單位及跨機關服務流程整合、政府資訊資源共用共享、公私協力或引進民間資源等作法，以提高服務便捷度、可近性，或優化服務等。</t>
    <phoneticPr fontId="1" type="noConversion"/>
  </si>
  <si>
    <t>編號</t>
  </si>
  <si>
    <t>受考核機關（構）或單位名稱</t>
  </si>
  <si>
    <t>考  核  項  目  成  績</t>
  </si>
  <si>
    <t>服務遞送
（300分）</t>
    <phoneticPr fontId="1" type="noConversion"/>
  </si>
  <si>
    <t>服務量能
（200分）</t>
    <phoneticPr fontId="1" type="noConversion"/>
  </si>
  <si>
    <t>服務評價
（200分）</t>
    <phoneticPr fontId="1" type="noConversion"/>
  </si>
  <si>
    <t>開放創新
（100分）</t>
    <phoneticPr fontId="1" type="noConversion"/>
  </si>
  <si>
    <t>基礎流程
（200分）</t>
    <phoneticPr fontId="1" type="noConversion"/>
  </si>
  <si>
    <t>總分</t>
    <phoneticPr fontId="1" type="noConversion"/>
  </si>
  <si>
    <t>考核年月</t>
    <phoneticPr fontId="1" type="noConversion"/>
  </si>
  <si>
    <t>考核結果處理情形：（請敘明考核結果後續處理情形，如函送受考核機關（構）或單位提報改進情形、考核結果登載於機關網頁等方式）</t>
    <phoneticPr fontId="1" type="noConversion"/>
  </si>
  <si>
    <t>1. 申辦業務標準作業流程訂定情形：本項應提供申辦業務標準作業流程訂定比率及持續檢討情形。</t>
    <phoneticPr fontId="1" type="noConversion"/>
  </si>
  <si>
    <t>內部作業簡化
(100)</t>
    <phoneticPr fontId="1" type="noConversion"/>
  </si>
  <si>
    <t>簡化內部作業可提升同仁行政效率，並聚焦核心業務，創新精進服務。評核重點為機關運用多元管道蒐集機關成員意見，據以檢討及改造內部流程，精實作業，減省不必要的審核及行政程序之情形。本項應說明簡化作法並提供具體數據，如減省的人力、物力或時間等。</t>
    <phoneticPr fontId="1" type="noConversion"/>
  </si>
  <si>
    <t>服務精進機制
(100)</t>
    <phoneticPr fontId="1" type="noConversion"/>
  </si>
  <si>
    <t>深化服務量能關鍵在於組織內部建立常態性運作機制，以及在首長領導及成員合作下，投入服務創新及精進。評核重點包括機關內部服務精進機制運作情形、創新服務提案情形及採行率等。</t>
    <phoneticPr fontId="1" type="noConversion"/>
  </si>
  <si>
    <t>已改善</t>
    <phoneticPr fontId="1" type="noConversion"/>
  </si>
  <si>
    <t>改善中</t>
    <phoneticPr fontId="1" type="noConversion"/>
  </si>
  <si>
    <t>管理站回應情形</t>
    <phoneticPr fontId="1" type="noConversion"/>
  </si>
  <si>
    <t>缺點及建議改進事項摘要</t>
    <phoneticPr fontId="1" type="noConversion"/>
  </si>
  <si>
    <t>個別評核構面-服務評價(總分200)</t>
    <phoneticPr fontId="1" type="noConversion"/>
  </si>
  <si>
    <t>整體評核構面-開放創新(總分100)</t>
    <phoneticPr fontId="1" type="noConversion"/>
  </si>
  <si>
    <t>個別評核構面-服務量能(總分200)</t>
    <phoneticPr fontId="1" type="noConversion"/>
  </si>
  <si>
    <r>
      <t>一、個別評核構面</t>
    </r>
    <r>
      <rPr>
        <b/>
        <sz val="14"/>
        <color theme="1"/>
        <rFont val="新細明體"/>
        <family val="1"/>
        <charset val="136"/>
      </rPr>
      <t>:</t>
    </r>
    <r>
      <rPr>
        <b/>
        <sz val="14"/>
        <color theme="1"/>
        <rFont val="微軟正黑體"/>
        <family val="2"/>
        <charset val="136"/>
      </rPr>
      <t>(二)、服務遞送(總分300)</t>
    </r>
    <phoneticPr fontId="1" type="noConversion"/>
  </si>
  <si>
    <t>委員簽名</t>
    <phoneticPr fontId="1" type="noConversion"/>
  </si>
  <si>
    <t>缺失或建議改善</t>
    <phoneticPr fontId="1" type="noConversion"/>
  </si>
  <si>
    <t>優點或特色</t>
    <phoneticPr fontId="1" type="noConversion"/>
  </si>
  <si>
    <t>優點或特色</t>
    <phoneticPr fontId="1" type="noConversion"/>
  </si>
  <si>
    <t xml:space="preserve"> </t>
    <phoneticPr fontId="1" type="noConversion"/>
  </si>
  <si>
    <t>計分表</t>
    <phoneticPr fontId="1" type="noConversion"/>
  </si>
  <si>
    <t>委員1</t>
    <phoneticPr fontId="1" type="noConversion"/>
  </si>
  <si>
    <t>委員2</t>
  </si>
  <si>
    <t>一、個別評核構面:(一)、基礎服務(總分200)</t>
    <phoneticPr fontId="1" type="noConversion"/>
  </si>
  <si>
    <t>服務一致及正確100</t>
    <phoneticPr fontId="1" type="noConversion"/>
  </si>
  <si>
    <t>服務友善100</t>
    <phoneticPr fontId="1" type="noConversion"/>
  </si>
  <si>
    <t>一、個別評核構面:(一)、基礎服務(總分200)</t>
  </si>
  <si>
    <t xml:space="preserve">服務便捷100 </t>
    <phoneticPr fontId="1" type="noConversion"/>
  </si>
  <si>
    <t>服務可近性100</t>
    <phoneticPr fontId="1" type="noConversion"/>
  </si>
  <si>
    <t>服務成長及優化100</t>
    <phoneticPr fontId="1" type="noConversion"/>
  </si>
  <si>
    <t>個別評核構面:(二)、服務量能(總分200)</t>
    <phoneticPr fontId="1" type="noConversion"/>
  </si>
  <si>
    <t>內部作業簡化100</t>
    <phoneticPr fontId="1" type="noConversion"/>
  </si>
  <si>
    <t>服務精進機制100</t>
    <phoneticPr fontId="1" type="noConversion"/>
  </si>
  <si>
    <t>個別評核構面:(三)、服務評價(總分200)</t>
    <phoneticPr fontId="1" type="noConversion"/>
  </si>
  <si>
    <t>服務滿意情形100</t>
    <phoneticPr fontId="1" type="noConversion"/>
  </si>
  <si>
    <t>意見回應處理情形100</t>
    <phoneticPr fontId="1" type="noConversion"/>
  </si>
  <si>
    <t>二、整體評核構面-開放創新(總分100)</t>
    <phoneticPr fontId="1" type="noConversion"/>
  </si>
  <si>
    <t>1開放創新35</t>
    <phoneticPr fontId="1" type="noConversion"/>
  </si>
  <si>
    <t>2開放創新35</t>
    <phoneticPr fontId="1" type="noConversion"/>
  </si>
  <si>
    <t>3開放創新30</t>
    <phoneticPr fontId="1" type="noConversion"/>
  </si>
  <si>
    <t>建立業務標準作業流程及處理時限，維持服務措施處理一致性；確保資訊提供、問題回應或申辦案件處理的正確性，並適時檢討改進流程與作業方式。評核重點如下：</t>
    <phoneticPr fontId="1" type="noConversion"/>
  </si>
  <si>
    <t xml:space="preserve">  (1) 資訊公開：主動公開服務相關資訊，如服務項目、業務承辦資訊、相關法規、  申辦業務標準作業流程、應備表件、書表範例等。公開資訊應以簡明、易讀易懂及易用之形式呈現，供民眾查閱或運用。</t>
    <phoneticPr fontId="1" type="noConversion"/>
  </si>
  <si>
    <t>善用各類意見調查工具與機制，瞭解民眾對服務的評價及意見，並據以改善既有措施，評核重點如下：</t>
    <phoneticPr fontId="1" type="noConversion"/>
  </si>
  <si>
    <t>交通部觀光署為民服務不定期考核項目及評分表 
一、個別評核構面:(一)、基礎服務(總分200)</t>
    <phoneticPr fontId="1" type="noConversion"/>
  </si>
  <si>
    <t>1. 服務設施合宜程度：依業務屬性及服務對象需求，提供合宜服務設施。</t>
    <phoneticPr fontId="1" type="noConversion"/>
  </si>
  <si>
    <t>2. 網站使用便利性：機關網站應以使用者為導向設計，版面配置應方便瀏覽、查詢資料及使用網站服務；提供多元及便利的資訊檢索服務；確保網站內容的正確性及有效連結等。</t>
    <phoneticPr fontId="1" type="noConversion"/>
  </si>
  <si>
    <t>3. 服務行為的友善性：注重服務人員的禮貌態度，應以電話禮貌測試結果呈現績效。亦可提供其他提升服務人員禮貌態度之作法及執行成效。</t>
    <phoneticPr fontId="1" type="noConversion"/>
  </si>
  <si>
    <t>委員3</t>
    <phoneticPr fontId="1" type="noConversion"/>
  </si>
  <si>
    <t>平均</t>
    <phoneticPr fontId="1" type="noConversion"/>
  </si>
  <si>
    <t>交通部觀光署參山國家風景區管理處  114年度1月至6月為民服務不定期考核結果統計表</t>
    <phoneticPr fontId="1" type="noConversion"/>
  </si>
  <si>
    <t>委員4</t>
    <phoneticPr fontId="1" type="noConversion"/>
  </si>
  <si>
    <t>松柏嶺遊客中心</t>
  </si>
  <si>
    <t>松柏嶺遊客中心</t>
    <phoneticPr fontId="1" type="noConversion"/>
  </si>
  <si>
    <t>生態遊客中心</t>
  </si>
  <si>
    <t>生態遊客中心</t>
    <phoneticPr fontId="1" type="noConversion"/>
  </si>
  <si>
    <t xml:space="preserve"> □松柏嶺 / □生態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</si>
</sst>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2"/>
      <color theme="1"/>
      <name val="新細明體"/>
      <family val="2"/>
      <charset val="136"/>
      <scheme val="minor"/>
    </font>
    <font>
      <sz val="9"/>
      <name val="新細明體"/>
      <family val="2"/>
      <charset val="136"/>
      <scheme val="minor"/>
    </font>
    <font>
      <sz val="12"/>
      <color rgb="FF000000"/>
      <name val="標楷體"/>
      <family val="4"/>
      <charset val="136"/>
    </font>
    <font>
      <sz val="12"/>
      <color rgb="FF000000"/>
      <name val="微軟正黑體"/>
      <family val="2"/>
      <charset val="136"/>
    </font>
    <font>
      <sz val="12"/>
      <color theme="1"/>
      <name val="微軟正黑體"/>
      <family val="2"/>
      <charset val="136"/>
    </font>
    <font>
      <sz val="12"/>
      <color theme="1"/>
      <name val="新細明體"/>
      <family val="1"/>
      <charset val="136"/>
    </font>
    <font>
      <sz val="7"/>
      <color rgb="FF000000"/>
      <name val="微軟正黑體"/>
      <family val="2"/>
      <charset val="136"/>
    </font>
    <font>
      <b/>
      <sz val="12"/>
      <color theme="1"/>
      <name val="微軟正黑體"/>
      <family val="2"/>
      <charset val="136"/>
    </font>
    <font>
      <sz val="14"/>
      <color theme="1"/>
      <name val="微軟正黑體"/>
      <family val="2"/>
      <charset val="136"/>
    </font>
    <font>
      <b/>
      <sz val="14"/>
      <color theme="1"/>
      <name val="微軟正黑體"/>
      <family val="2"/>
      <charset val="136"/>
    </font>
    <font>
      <b/>
      <sz val="14"/>
      <color theme="1"/>
      <name val="新細明體"/>
      <family val="2"/>
      <charset val="136"/>
      <scheme val="minor"/>
    </font>
    <font>
      <b/>
      <sz val="14"/>
      <color theme="1"/>
      <name val="新細明體"/>
      <family val="1"/>
      <charset val="136"/>
    </font>
    <font>
      <b/>
      <sz val="12"/>
      <color theme="1"/>
      <name val="新細明體"/>
      <family val="1"/>
      <charset val="136"/>
      <scheme val="minor"/>
    </font>
    <font>
      <sz val="12"/>
      <color theme="1"/>
      <name val="Wingdings 2"/>
      <family val="1"/>
      <charset val="2"/>
    </font>
    <font>
      <sz val="12"/>
      <color theme="1"/>
      <name val="標楷體"/>
      <family val="4"/>
      <charset val="136"/>
    </font>
    <font>
      <sz val="14"/>
      <color rgb="FF000000"/>
      <name val="標楷體"/>
      <family val="4"/>
      <charset val="136"/>
    </font>
    <font>
      <sz val="14"/>
      <color theme="1"/>
      <name val="標楷體"/>
      <family val="4"/>
      <charset val="136"/>
    </font>
    <font>
      <b/>
      <sz val="14"/>
      <color theme="1"/>
      <name val="標楷體"/>
      <family val="4"/>
      <charset val="136"/>
    </font>
  </fonts>
  <fills count="3">
    <fill>
      <patternFill patternType="none"/>
    </fill>
    <fill>
      <patternFill patternType="gray125"/>
    </fill>
    <fill>
      <patternFill patternType="solid">
        <fgColor rgb="FFFFFF00"/>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medium">
        <color auto="1"/>
      </bottom>
      <diagonal/>
    </border>
    <border>
      <left style="thick">
        <color auto="1"/>
      </left>
      <right style="thin">
        <color auto="1"/>
      </right>
      <top style="medium">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thick">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14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Continuous" vertical="center"/>
    </xf>
    <xf numFmtId="0" fontId="4" fillId="0" borderId="4" xfId="0" applyFont="1" applyBorder="1" applyAlignment="1">
      <alignment vertical="center" wrapText="1"/>
    </xf>
    <xf numFmtId="0" fontId="4" fillId="0" borderId="4" xfId="0" applyFont="1" applyBorder="1">
      <alignment vertical="center"/>
    </xf>
    <xf numFmtId="0" fontId="4" fillId="0" borderId="6" xfId="0" applyFont="1" applyBorder="1" applyAlignment="1">
      <alignment vertical="center" wrapText="1"/>
    </xf>
    <xf numFmtId="0" fontId="3" fillId="0" borderId="4" xfId="0" applyFont="1" applyBorder="1" applyAlignment="1">
      <alignment horizontal="justify" vertical="center" wrapText="1"/>
    </xf>
    <xf numFmtId="0" fontId="0" fillId="0" borderId="4" xfId="0" applyBorder="1">
      <alignment vertical="center"/>
    </xf>
    <xf numFmtId="0" fontId="0" fillId="0" borderId="6" xfId="0" applyBorder="1">
      <alignment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3"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3" fillId="0" borderId="17" xfId="0" applyFont="1" applyBorder="1" applyAlignment="1">
      <alignment horizontal="justify" vertical="center" wrapText="1"/>
    </xf>
    <xf numFmtId="0" fontId="7" fillId="0" borderId="2" xfId="0" applyFont="1" applyBorder="1" applyAlignment="1">
      <alignment horizontal="left" vertical="center" wrapText="1"/>
    </xf>
    <xf numFmtId="0" fontId="3" fillId="0" borderId="4" xfId="0" applyFont="1" applyBorder="1" applyAlignment="1">
      <alignment vertical="center" wrapText="1"/>
    </xf>
    <xf numFmtId="0" fontId="3" fillId="0" borderId="6" xfId="0" applyFont="1" applyBorder="1" applyAlignment="1">
      <alignment horizontal="justify" vertical="center" wrapText="1"/>
    </xf>
    <xf numFmtId="0" fontId="2" fillId="0" borderId="5" xfId="0" applyFont="1" applyBorder="1" applyAlignment="1">
      <alignment vertical="center" wrapText="1"/>
    </xf>
    <xf numFmtId="0" fontId="8" fillId="0" borderId="0" xfId="0" applyFont="1" applyAlignment="1">
      <alignment horizontal="centerContinuous"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0" fillId="0" borderId="22" xfId="0" applyBorder="1">
      <alignment vertical="center"/>
    </xf>
    <xf numFmtId="0" fontId="0" fillId="0" borderId="20" xfId="0" applyBorder="1">
      <alignment vertical="center"/>
    </xf>
    <xf numFmtId="0" fontId="0" fillId="0" borderId="21" xfId="0" applyBorder="1">
      <alignment vertical="center"/>
    </xf>
    <xf numFmtId="0" fontId="4" fillId="0" borderId="1" xfId="0" applyFont="1" applyBorder="1">
      <alignment vertical="center"/>
    </xf>
    <xf numFmtId="0" fontId="7" fillId="0" borderId="22" xfId="0" applyFont="1" applyBorder="1" applyAlignment="1">
      <alignment horizontal="left" vertical="center" wrapText="1"/>
    </xf>
    <xf numFmtId="0" fontId="0" fillId="0" borderId="24" xfId="0" applyBorder="1">
      <alignment vertical="center"/>
    </xf>
    <xf numFmtId="0" fontId="0" fillId="0" borderId="25" xfId="0" applyBorder="1">
      <alignment vertical="center"/>
    </xf>
    <xf numFmtId="0" fontId="4" fillId="0" borderId="24" xfId="0" applyFont="1" applyBorder="1">
      <alignment vertical="center"/>
    </xf>
    <xf numFmtId="0" fontId="7"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0" fillId="0" borderId="29" xfId="0" applyBorder="1">
      <alignment vertical="center"/>
    </xf>
    <xf numFmtId="0" fontId="4" fillId="0" borderId="4" xfId="0" applyFont="1" applyBorder="1" applyAlignment="1">
      <alignment horizontal="center" vertical="center"/>
    </xf>
    <xf numFmtId="0" fontId="7" fillId="0" borderId="19" xfId="0" applyFont="1" applyBorder="1" applyAlignment="1">
      <alignment horizontal="left" vertical="center" wrapText="1"/>
    </xf>
    <xf numFmtId="0" fontId="4" fillId="0" borderId="4" xfId="0" applyFont="1" applyBorder="1" applyAlignment="1">
      <alignment horizontal="center" vertical="center" wrapText="1"/>
    </xf>
    <xf numFmtId="0" fontId="4" fillId="0" borderId="19" xfId="0" applyFont="1" applyBorder="1" applyAlignment="1">
      <alignment horizontal="center" vertical="center"/>
    </xf>
    <xf numFmtId="0" fontId="4" fillId="0" borderId="3" xfId="0" applyFont="1" applyBorder="1" applyAlignment="1">
      <alignment vertical="center" wrapText="1"/>
    </xf>
    <xf numFmtId="0" fontId="7" fillId="0" borderId="19" xfId="0" applyFont="1" applyBorder="1" applyAlignment="1">
      <alignment horizontal="center" vertical="center" wrapText="1"/>
    </xf>
    <xf numFmtId="0" fontId="7" fillId="0" borderId="19" xfId="0" applyFont="1" applyBorder="1" applyAlignment="1">
      <alignment horizontal="left" vertical="center" wrapText="1"/>
    </xf>
    <xf numFmtId="0" fontId="12" fillId="0" borderId="0" xfId="0" applyFont="1">
      <alignment vertical="center"/>
    </xf>
    <xf numFmtId="0" fontId="0" fillId="0" borderId="0" xfId="0" applyAlignment="1">
      <alignment vertical="center"/>
    </xf>
    <xf numFmtId="0" fontId="0" fillId="0" borderId="0" xfId="0" applyBorder="1" applyAlignment="1">
      <alignment vertical="center" wrapText="1"/>
    </xf>
    <xf numFmtId="0" fontId="0" fillId="2" borderId="31" xfId="0" applyFill="1" applyBorder="1" applyAlignment="1">
      <alignment horizontal="center" vertical="center" wrapText="1"/>
    </xf>
    <xf numFmtId="0" fontId="0" fillId="2" borderId="32" xfId="0" applyFill="1" applyBorder="1" applyAlignment="1">
      <alignment vertical="center" wrapText="1"/>
    </xf>
    <xf numFmtId="0" fontId="0" fillId="0" borderId="33" xfId="0" applyBorder="1" applyAlignment="1">
      <alignment horizontal="right" vertical="center" wrapText="1"/>
    </xf>
    <xf numFmtId="0" fontId="0" fillId="0" borderId="0" xfId="0" applyBorder="1">
      <alignment vertical="center"/>
    </xf>
    <xf numFmtId="0" fontId="0" fillId="0" borderId="34" xfId="0" applyBorder="1">
      <alignment vertical="center"/>
    </xf>
    <xf numFmtId="0" fontId="0" fillId="0" borderId="35" xfId="0" applyBorder="1" applyAlignment="1">
      <alignment horizontal="right" vertical="center" wrapText="1"/>
    </xf>
    <xf numFmtId="0" fontId="0" fillId="0" borderId="36" xfId="0" applyBorder="1" applyAlignment="1">
      <alignment vertical="center" wrapText="1"/>
    </xf>
    <xf numFmtId="0" fontId="0" fillId="0" borderId="36" xfId="0" applyBorder="1">
      <alignment vertical="center"/>
    </xf>
    <xf numFmtId="0" fontId="0" fillId="0" borderId="37" xfId="0" applyBorder="1">
      <alignment vertical="center"/>
    </xf>
    <xf numFmtId="0" fontId="0" fillId="0" borderId="0" xfId="0" applyFill="1" applyBorder="1">
      <alignment vertical="center"/>
    </xf>
    <xf numFmtId="0" fontId="4" fillId="0" borderId="3" xfId="0" applyFont="1" applyBorder="1" applyAlignment="1">
      <alignment vertical="center" wrapText="1"/>
    </xf>
    <xf numFmtId="0" fontId="0" fillId="0" borderId="0" xfId="0" applyAlignment="1">
      <alignment vertical="center"/>
    </xf>
    <xf numFmtId="0" fontId="7" fillId="0" borderId="19" xfId="0" applyFont="1" applyBorder="1" applyAlignment="1">
      <alignment horizontal="center" vertical="center" wrapText="1"/>
    </xf>
    <xf numFmtId="0" fontId="7" fillId="0" borderId="19" xfId="0" applyFont="1" applyBorder="1" applyAlignment="1">
      <alignment horizontal="left" vertical="center" wrapText="1"/>
    </xf>
    <xf numFmtId="0" fontId="0" fillId="0" borderId="0" xfId="0" applyAlignment="1">
      <alignment horizontal="center" vertical="center"/>
    </xf>
    <xf numFmtId="0" fontId="0" fillId="0" borderId="0" xfId="0" applyBorder="1" applyAlignment="1">
      <alignment vertical="center" wrapText="1"/>
    </xf>
    <xf numFmtId="0" fontId="4" fillId="0" borderId="4" xfId="0" applyFont="1" applyBorder="1" applyAlignment="1">
      <alignment horizontal="center" vertical="center" wrapText="1"/>
    </xf>
    <xf numFmtId="0" fontId="15" fillId="0" borderId="2" xfId="0" applyFont="1" applyBorder="1" applyAlignment="1">
      <alignment vertical="center" wrapText="1"/>
    </xf>
    <xf numFmtId="0" fontId="16" fillId="0" borderId="8" xfId="0" applyFont="1" applyBorder="1" applyAlignment="1">
      <alignment vertical="center" wrapText="1"/>
    </xf>
    <xf numFmtId="0" fontId="16" fillId="0" borderId="4" xfId="0" applyFont="1" applyBorder="1" applyAlignment="1">
      <alignment vertical="center" wrapText="1"/>
    </xf>
    <xf numFmtId="0" fontId="15" fillId="0" borderId="6" xfId="0" applyFont="1" applyBorder="1" applyAlignment="1">
      <alignment vertical="center" wrapText="1"/>
    </xf>
    <xf numFmtId="0" fontId="14" fillId="0" borderId="19" xfId="0" applyFont="1" applyBorder="1" applyAlignment="1">
      <alignment horizontal="left" vertical="center" indent="2"/>
    </xf>
    <xf numFmtId="0" fontId="13" fillId="0" borderId="19" xfId="0" applyFont="1" applyBorder="1" applyAlignment="1">
      <alignment horizontal="center" vertical="center"/>
    </xf>
    <xf numFmtId="0" fontId="0" fillId="0" borderId="19" xfId="0" applyBorder="1" applyAlignment="1">
      <alignment horizontal="center" vertical="center"/>
    </xf>
    <xf numFmtId="0" fontId="14" fillId="0" borderId="20" xfId="0" applyFont="1" applyBorder="1" applyAlignment="1">
      <alignment horizontal="left" vertical="center" indent="2"/>
    </xf>
    <xf numFmtId="0" fontId="13" fillId="0" borderId="20" xfId="0" applyFont="1" applyBorder="1" applyAlignment="1">
      <alignment horizontal="center" vertical="center"/>
    </xf>
    <xf numFmtId="0" fontId="14" fillId="0" borderId="21" xfId="0" applyFont="1" applyBorder="1" applyAlignment="1">
      <alignment horizontal="left" vertical="center" indent="2"/>
    </xf>
    <xf numFmtId="0" fontId="13" fillId="0" borderId="24"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13" fillId="0" borderId="21" xfId="0" applyFont="1" applyBorder="1" applyAlignment="1">
      <alignment horizontal="center" vertical="center"/>
    </xf>
    <xf numFmtId="0" fontId="16" fillId="0" borderId="23" xfId="0" applyFont="1" applyBorder="1" applyAlignment="1">
      <alignment horizontal="center" vertical="center" wrapText="1"/>
    </xf>
    <xf numFmtId="0" fontId="17" fillId="0" borderId="30"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Fill="1" applyBorder="1">
      <alignment vertical="center"/>
    </xf>
    <xf numFmtId="176" fontId="4" fillId="0" borderId="4" xfId="0" applyNumberFormat="1" applyFont="1" applyBorder="1">
      <alignment vertical="center"/>
    </xf>
    <xf numFmtId="0" fontId="8" fillId="0" borderId="4" xfId="0" applyFont="1" applyBorder="1" applyAlignment="1">
      <alignment horizontal="centerContinuous" vertical="center"/>
    </xf>
    <xf numFmtId="0" fontId="4" fillId="0" borderId="4" xfId="0" applyFont="1" applyBorder="1" applyAlignment="1">
      <alignment horizontal="centerContinuous" vertical="center"/>
    </xf>
    <xf numFmtId="0" fontId="14"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4" fillId="0" borderId="4" xfId="0" applyFont="1" applyBorder="1" applyAlignment="1">
      <alignment horizontal="center" vertical="center"/>
    </xf>
    <xf numFmtId="0" fontId="0" fillId="0" borderId="0" xfId="0" applyBorder="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7" fillId="0" borderId="0" xfId="0" applyFont="1" applyBorder="1" applyAlignment="1">
      <alignment horizontal="left" vertical="center" wrapText="1"/>
    </xf>
    <xf numFmtId="0" fontId="0" fillId="0" borderId="0" xfId="0" applyBorder="1" applyAlignment="1">
      <alignment horizontal="center" vertical="center"/>
    </xf>
    <xf numFmtId="0" fontId="13" fillId="0" borderId="0" xfId="0" applyFont="1" applyBorder="1" applyAlignment="1">
      <alignment horizontal="center" vertical="center"/>
    </xf>
    <xf numFmtId="0" fontId="0" fillId="0" borderId="0" xfId="0" applyAlignment="1">
      <alignment horizontal="center" vertical="center" wrapText="1"/>
    </xf>
    <xf numFmtId="0" fontId="4" fillId="0" borderId="4" xfId="0" applyFont="1" applyBorder="1" applyAlignment="1">
      <alignment horizontal="center" vertical="center"/>
    </xf>
    <xf numFmtId="0" fontId="0" fillId="0" borderId="4" xfId="0"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0" xfId="0" applyBorder="1" applyAlignment="1">
      <alignment vertical="center" wrapText="1"/>
    </xf>
    <xf numFmtId="0" fontId="4" fillId="0" borderId="18"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9" fillId="0" borderId="0" xfId="0" applyFont="1" applyAlignment="1">
      <alignment horizontal="center" vertical="center" wrapText="1"/>
    </xf>
    <xf numFmtId="0" fontId="10" fillId="0" borderId="0" xfId="0" applyFont="1" applyAlignment="1">
      <alignmen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0" fillId="0" borderId="3" xfId="0" applyBorder="1" applyAlignment="1">
      <alignment vertical="center"/>
    </xf>
    <xf numFmtId="0" fontId="0" fillId="0" borderId="5" xfId="0" applyBorder="1" applyAlignment="1">
      <alignment vertical="center"/>
    </xf>
    <xf numFmtId="0" fontId="0" fillId="0" borderId="28" xfId="0" applyBorder="1" applyAlignment="1">
      <alignment horizontal="center" vertical="center" wrapText="1"/>
    </xf>
    <xf numFmtId="0" fontId="2" fillId="0" borderId="15" xfId="0" applyFont="1" applyBorder="1" applyAlignment="1">
      <alignment vertical="center" wrapText="1"/>
    </xf>
    <xf numFmtId="0" fontId="0" fillId="0" borderId="13" xfId="0" applyBorder="1" applyAlignment="1">
      <alignment vertical="center"/>
    </xf>
    <xf numFmtId="0" fontId="0" fillId="0" borderId="16" xfId="0" applyBorder="1" applyAlignment="1">
      <alignment vertical="center"/>
    </xf>
    <xf numFmtId="0" fontId="7" fillId="0" borderId="19" xfId="0" applyFont="1" applyBorder="1" applyAlignment="1">
      <alignment horizontal="left" vertical="center" wrapText="1"/>
    </xf>
    <xf numFmtId="0" fontId="0" fillId="0" borderId="20" xfId="0" applyBorder="1" applyAlignment="1">
      <alignment vertical="center" wrapText="1"/>
    </xf>
    <xf numFmtId="0" fontId="0" fillId="0" borderId="2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4" fillId="0" borderId="3" xfId="0" applyFont="1" applyBorder="1" applyAlignment="1">
      <alignment vertical="center" wrapText="1"/>
    </xf>
    <xf numFmtId="0" fontId="4" fillId="0" borderId="3" xfId="0" applyFont="1" applyBorder="1" applyAlignment="1">
      <alignment vertical="center"/>
    </xf>
    <xf numFmtId="0" fontId="4" fillId="0" borderId="18" xfId="0" applyFont="1" applyBorder="1" applyAlignment="1">
      <alignment vertical="center"/>
    </xf>
    <xf numFmtId="0" fontId="7"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0" borderId="13" xfId="0" applyFont="1" applyBorder="1" applyAlignment="1">
      <alignment vertical="center" wrapText="1"/>
    </xf>
    <xf numFmtId="0" fontId="4" fillId="0" borderId="13" xfId="0" applyFont="1" applyBorder="1" applyAlignment="1">
      <alignment vertical="center"/>
    </xf>
    <xf numFmtId="0" fontId="4" fillId="0" borderId="14" xfId="0" applyFont="1" applyBorder="1" applyAlignment="1">
      <alignment vertical="center"/>
    </xf>
    <xf numFmtId="0" fontId="0" fillId="0" borderId="21" xfId="0" applyBorder="1" applyAlignment="1">
      <alignment horizontal="center" vertical="center" wrapText="1"/>
    </xf>
    <xf numFmtId="0" fontId="7" fillId="0" borderId="2" xfId="0" applyFont="1" applyBorder="1" applyAlignment="1">
      <alignment horizontal="center" vertical="center" wrapText="1"/>
    </xf>
    <xf numFmtId="0" fontId="0" fillId="0" borderId="4" xfId="0" applyBorder="1" applyAlignment="1">
      <alignment horizontal="center" vertical="center" wrapText="1"/>
    </xf>
    <xf numFmtId="0" fontId="4" fillId="0" borderId="5" xfId="0" applyFont="1" applyBorder="1" applyAlignment="1">
      <alignment vertical="center"/>
    </xf>
    <xf numFmtId="0" fontId="17" fillId="0" borderId="0" xfId="0" applyFont="1" applyAlignment="1">
      <alignment horizontal="center" vertical="center" wrapText="1"/>
    </xf>
    <xf numFmtId="0" fontId="14" fillId="0" borderId="0" xfId="0" applyFont="1" applyAlignment="1">
      <alignment vertical="center"/>
    </xf>
    <xf numFmtId="0" fontId="5" fillId="0" borderId="7" xfId="0" applyFont="1" applyBorder="1" applyAlignment="1">
      <alignment vertical="center"/>
    </xf>
    <xf numFmtId="0" fontId="0" fillId="0" borderId="7" xfId="0" applyBorder="1" applyAlignment="1">
      <alignment vertical="center"/>
    </xf>
    <xf numFmtId="0" fontId="7" fillId="0" borderId="22"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8"/>
  <sheetViews>
    <sheetView tabSelected="1" workbookViewId="0">
      <selection activeCell="M18" sqref="M18"/>
    </sheetView>
  </sheetViews>
  <sheetFormatPr defaultRowHeight="16.5" x14ac:dyDescent="0.25"/>
  <cols>
    <col min="1" max="1" width="7" customWidth="1"/>
    <col min="2" max="2" width="16.125" customWidth="1"/>
    <col min="3" max="6" width="12.875" customWidth="1"/>
    <col min="7" max="7" width="12.375" customWidth="1"/>
    <col min="8" max="8" width="8.125" customWidth="1"/>
    <col min="9" max="9" width="10.5" customWidth="1"/>
  </cols>
  <sheetData>
    <row r="1" spans="1:9" ht="18.75" x14ac:dyDescent="0.25">
      <c r="A1" s="27" t="s">
        <v>100</v>
      </c>
      <c r="B1" s="4"/>
      <c r="C1" s="4"/>
      <c r="D1" s="4"/>
      <c r="E1" s="4"/>
      <c r="F1" s="4"/>
      <c r="G1" s="4"/>
      <c r="H1" s="4"/>
      <c r="I1" s="4"/>
    </row>
    <row r="2" spans="1:9" ht="25.35" customHeight="1" x14ac:dyDescent="0.25">
      <c r="A2" s="107" t="s">
        <v>42</v>
      </c>
      <c r="B2" s="108" t="s">
        <v>43</v>
      </c>
      <c r="C2" s="107" t="s">
        <v>44</v>
      </c>
      <c r="D2" s="107"/>
      <c r="E2" s="107"/>
      <c r="F2" s="107"/>
      <c r="G2" s="107"/>
      <c r="H2" s="107" t="s">
        <v>50</v>
      </c>
      <c r="I2" s="107" t="s">
        <v>51</v>
      </c>
    </row>
    <row r="3" spans="1:9" ht="51" customHeight="1" x14ac:dyDescent="0.25">
      <c r="A3" s="107"/>
      <c r="B3" s="107"/>
      <c r="C3" s="11" t="s">
        <v>49</v>
      </c>
      <c r="D3" s="11" t="s">
        <v>45</v>
      </c>
      <c r="E3" s="11" t="s">
        <v>46</v>
      </c>
      <c r="F3" s="11" t="s">
        <v>47</v>
      </c>
      <c r="G3" s="11" t="s">
        <v>48</v>
      </c>
      <c r="H3" s="107"/>
      <c r="I3" s="107"/>
    </row>
    <row r="4" spans="1:9" ht="21" customHeight="1" x14ac:dyDescent="0.25">
      <c r="A4" s="44">
        <v>1</v>
      </c>
      <c r="B4" s="6" t="s">
        <v>102</v>
      </c>
      <c r="C4" s="6">
        <f>'1-松柏嶺'!C60</f>
        <v>191</v>
      </c>
      <c r="D4" s="6">
        <f>'1-松柏嶺'!C63</f>
        <v>288</v>
      </c>
      <c r="E4" s="6">
        <f>'1-松柏嶺'!C67</f>
        <v>191</v>
      </c>
      <c r="F4" s="6">
        <f>'1-松柏嶺'!C70</f>
        <v>192</v>
      </c>
      <c r="G4" s="6">
        <f>'1-松柏嶺'!C73</f>
        <v>96</v>
      </c>
      <c r="H4" s="44">
        <f>SUM(C4:G4)</f>
        <v>958</v>
      </c>
      <c r="I4" s="6">
        <f>I8</f>
        <v>1140604</v>
      </c>
    </row>
    <row r="5" spans="1:9" ht="24.75" customHeight="1" x14ac:dyDescent="0.25">
      <c r="A5" s="44">
        <v>2</v>
      </c>
      <c r="B5" s="6" t="s">
        <v>102</v>
      </c>
      <c r="C5" s="6">
        <f>'1-松柏嶺'!D60</f>
        <v>190</v>
      </c>
      <c r="D5" s="6">
        <f>'1-松柏嶺'!D63</f>
        <v>285</v>
      </c>
      <c r="E5" s="6">
        <f>'1-松柏嶺'!D67</f>
        <v>190</v>
      </c>
      <c r="F5" s="6">
        <f>'1-松柏嶺'!D70</f>
        <v>190</v>
      </c>
      <c r="G5" s="6">
        <f>'1-松柏嶺'!D73</f>
        <v>94</v>
      </c>
      <c r="H5" s="44">
        <f t="shared" ref="H5:H6" si="0">SUM(C5:G5)</f>
        <v>949</v>
      </c>
      <c r="I5" s="6">
        <f>I8</f>
        <v>1140604</v>
      </c>
    </row>
    <row r="6" spans="1:9" ht="21.75" customHeight="1" x14ac:dyDescent="0.25">
      <c r="A6" s="44">
        <v>3</v>
      </c>
      <c r="B6" s="6" t="s">
        <v>102</v>
      </c>
      <c r="C6" s="6">
        <f>'1-松柏嶺'!E60</f>
        <v>192</v>
      </c>
      <c r="D6" s="6">
        <f>'1-松柏嶺'!E63</f>
        <v>290</v>
      </c>
      <c r="E6" s="6">
        <f>'1-松柏嶺'!E67</f>
        <v>192</v>
      </c>
      <c r="F6" s="6">
        <f>'1-松柏嶺'!E70</f>
        <v>193</v>
      </c>
      <c r="G6" s="6">
        <f>'1-松柏嶺'!E73</f>
        <v>95</v>
      </c>
      <c r="H6" s="44">
        <f t="shared" si="0"/>
        <v>962</v>
      </c>
      <c r="I6" s="6">
        <f>I8</f>
        <v>1140604</v>
      </c>
    </row>
    <row r="7" spans="1:9" ht="21.75" customHeight="1" x14ac:dyDescent="0.25">
      <c r="A7" s="47">
        <v>4</v>
      </c>
      <c r="B7" s="6" t="s">
        <v>102</v>
      </c>
      <c r="C7" s="6">
        <f>'1-松柏嶺'!F60</f>
        <v>195</v>
      </c>
      <c r="D7" s="6">
        <f>'1-松柏嶺'!F63</f>
        <v>290</v>
      </c>
      <c r="E7" s="6">
        <f>'1-松柏嶺'!F67</f>
        <v>196</v>
      </c>
      <c r="F7" s="6">
        <f>'1-松柏嶺'!F70</f>
        <v>196</v>
      </c>
      <c r="G7" s="6">
        <f>'1-松柏嶺'!F73</f>
        <v>95</v>
      </c>
      <c r="H7" s="105">
        <f>SUM(C7:G7)</f>
        <v>972</v>
      </c>
      <c r="I7" s="6">
        <f>I8</f>
        <v>1140604</v>
      </c>
    </row>
    <row r="8" spans="1:9" ht="38.1" customHeight="1" x14ac:dyDescent="0.25">
      <c r="A8" s="89" t="s">
        <v>99</v>
      </c>
      <c r="B8" s="6" t="s">
        <v>103</v>
      </c>
      <c r="C8" s="90">
        <f>SUM(C4:C7)/COUNTA(C4:C7)</f>
        <v>192</v>
      </c>
      <c r="D8" s="90">
        <f t="shared" ref="D8:H8" si="1">SUM(D4:D7)/COUNTA(D4:D7)</f>
        <v>288.25</v>
      </c>
      <c r="E8" s="90">
        <f t="shared" si="1"/>
        <v>192.25</v>
      </c>
      <c r="F8" s="90">
        <f>SUM(F4:F7)/COUNTA(F4:F7)</f>
        <v>192.75</v>
      </c>
      <c r="G8" s="90">
        <f t="shared" si="1"/>
        <v>95</v>
      </c>
      <c r="H8" s="90">
        <f t="shared" si="1"/>
        <v>960.25</v>
      </c>
      <c r="I8" s="6">
        <v>1140604</v>
      </c>
    </row>
    <row r="9" spans="1:9" ht="45.6" customHeight="1" x14ac:dyDescent="0.25">
      <c r="A9" s="106" t="s">
        <v>52</v>
      </c>
      <c r="B9" s="106"/>
      <c r="C9" s="106"/>
      <c r="D9" s="106"/>
      <c r="E9" s="106"/>
      <c r="F9" s="106"/>
      <c r="G9" s="106"/>
      <c r="H9" s="106"/>
      <c r="I9" s="106"/>
    </row>
    <row r="10" spans="1:9" ht="18.75" x14ac:dyDescent="0.25">
      <c r="A10" s="91" t="str">
        <f>A1</f>
        <v>交通部觀光署參山國家風景區管理處  114年度1月至6月為民服務不定期考核結果統計表</v>
      </c>
      <c r="B10" s="92"/>
      <c r="C10" s="92"/>
      <c r="D10" s="92"/>
      <c r="E10" s="92"/>
      <c r="F10" s="92"/>
      <c r="G10" s="92"/>
      <c r="H10" s="92"/>
      <c r="I10" s="92"/>
    </row>
    <row r="11" spans="1:9" ht="25.35" customHeight="1" x14ac:dyDescent="0.25">
      <c r="A11" s="107" t="s">
        <v>42</v>
      </c>
      <c r="B11" s="108" t="s">
        <v>43</v>
      </c>
      <c r="C11" s="107" t="s">
        <v>44</v>
      </c>
      <c r="D11" s="107"/>
      <c r="E11" s="107"/>
      <c r="F11" s="107"/>
      <c r="G11" s="107"/>
      <c r="H11" s="107" t="s">
        <v>50</v>
      </c>
      <c r="I11" s="107" t="s">
        <v>51</v>
      </c>
    </row>
    <row r="12" spans="1:9" ht="51" customHeight="1" x14ac:dyDescent="0.25">
      <c r="A12" s="107"/>
      <c r="B12" s="107"/>
      <c r="C12" s="88" t="s">
        <v>49</v>
      </c>
      <c r="D12" s="88" t="s">
        <v>45</v>
      </c>
      <c r="E12" s="88" t="s">
        <v>46</v>
      </c>
      <c r="F12" s="88" t="s">
        <v>47</v>
      </c>
      <c r="G12" s="88" t="s">
        <v>48</v>
      </c>
      <c r="H12" s="107"/>
      <c r="I12" s="107"/>
    </row>
    <row r="13" spans="1:9" ht="23.25" customHeight="1" x14ac:dyDescent="0.25">
      <c r="A13" s="87">
        <v>1</v>
      </c>
      <c r="B13" s="5" t="s">
        <v>104</v>
      </c>
      <c r="C13" s="6">
        <f>'1-生態'!C60</f>
        <v>191</v>
      </c>
      <c r="D13" s="6">
        <f>'1-生態'!C63</f>
        <v>285</v>
      </c>
      <c r="E13" s="6">
        <f>'1-生態'!C67</f>
        <v>189</v>
      </c>
      <c r="F13" s="6">
        <f>'1-生態'!C70</f>
        <v>190</v>
      </c>
      <c r="G13" s="6">
        <f>'1-生態'!C73</f>
        <v>95</v>
      </c>
      <c r="H13" s="87">
        <f>SUM(C13:G13)</f>
        <v>950</v>
      </c>
      <c r="I13" s="6">
        <f>I17</f>
        <v>1140604</v>
      </c>
    </row>
    <row r="14" spans="1:9" ht="28.5" customHeight="1" x14ac:dyDescent="0.25">
      <c r="A14" s="87">
        <v>2</v>
      </c>
      <c r="B14" s="5" t="s">
        <v>104</v>
      </c>
      <c r="C14" s="6">
        <f>'1-生態'!D60</f>
        <v>190</v>
      </c>
      <c r="D14" s="6">
        <f>'1-生態'!D63</f>
        <v>285</v>
      </c>
      <c r="E14" s="6">
        <f>'1-生態'!D67</f>
        <v>190</v>
      </c>
      <c r="F14" s="6">
        <f>'1-生態'!D70</f>
        <v>190</v>
      </c>
      <c r="G14" s="6">
        <f>'1-生態'!D73</f>
        <v>95</v>
      </c>
      <c r="H14" s="87">
        <f t="shared" ref="H14:H16" si="2">SUM(C14:G14)</f>
        <v>950</v>
      </c>
      <c r="I14" s="6">
        <f>I17</f>
        <v>1140604</v>
      </c>
    </row>
    <row r="15" spans="1:9" ht="27" customHeight="1" x14ac:dyDescent="0.25">
      <c r="A15" s="87">
        <v>3</v>
      </c>
      <c r="B15" s="5" t="s">
        <v>104</v>
      </c>
      <c r="C15" s="6">
        <f>'1-生態'!E60</f>
        <v>192</v>
      </c>
      <c r="D15" s="6">
        <f>'1-生態'!E63</f>
        <v>290</v>
      </c>
      <c r="E15" s="6">
        <f>'1-生態'!E67</f>
        <v>193</v>
      </c>
      <c r="F15" s="6">
        <f>'1-生態'!E70</f>
        <v>192</v>
      </c>
      <c r="G15" s="6">
        <f>'1-生態'!E73</f>
        <v>96</v>
      </c>
      <c r="H15" s="87">
        <f t="shared" si="2"/>
        <v>963</v>
      </c>
      <c r="I15" s="6">
        <f>I17</f>
        <v>1140604</v>
      </c>
    </row>
    <row r="16" spans="1:9" ht="27" customHeight="1" x14ac:dyDescent="0.25">
      <c r="A16" s="87">
        <v>4</v>
      </c>
      <c r="B16" s="5" t="s">
        <v>104</v>
      </c>
      <c r="C16" s="6">
        <f>'1-生態'!F60</f>
        <v>195</v>
      </c>
      <c r="D16" s="6">
        <f>'1-生態'!F63</f>
        <v>293</v>
      </c>
      <c r="E16" s="6">
        <f>'1-生態'!F67</f>
        <v>192</v>
      </c>
      <c r="F16" s="6">
        <f>'1-生態'!F70</f>
        <v>195</v>
      </c>
      <c r="G16" s="6">
        <f>'1-生態'!F73</f>
        <v>95</v>
      </c>
      <c r="H16" s="105">
        <f t="shared" si="2"/>
        <v>970</v>
      </c>
      <c r="I16" s="6">
        <f>I17</f>
        <v>1140604</v>
      </c>
    </row>
    <row r="17" spans="1:9" ht="38.1" customHeight="1" x14ac:dyDescent="0.25">
      <c r="A17" s="89" t="s">
        <v>99</v>
      </c>
      <c r="B17" s="5" t="s">
        <v>105</v>
      </c>
      <c r="C17" s="90">
        <f>SUM(C13:C16)/COUNTA(C13:C16)</f>
        <v>192</v>
      </c>
      <c r="D17" s="90">
        <f t="shared" ref="D17:H17" si="3">SUM(D13:D16)/COUNTA(D13:D16)</f>
        <v>288.25</v>
      </c>
      <c r="E17" s="90">
        <f t="shared" si="3"/>
        <v>191</v>
      </c>
      <c r="F17" s="90">
        <f t="shared" si="3"/>
        <v>191.75</v>
      </c>
      <c r="G17" s="90">
        <f t="shared" si="3"/>
        <v>95.25</v>
      </c>
      <c r="H17" s="97">
        <f t="shared" si="3"/>
        <v>958.25</v>
      </c>
      <c r="I17" s="6">
        <v>1140604</v>
      </c>
    </row>
    <row r="18" spans="1:9" ht="45.6" customHeight="1" x14ac:dyDescent="0.25">
      <c r="A18" s="109" t="s">
        <v>52</v>
      </c>
      <c r="B18" s="109"/>
      <c r="C18" s="109"/>
      <c r="D18" s="109"/>
      <c r="E18" s="109"/>
      <c r="F18" s="109"/>
      <c r="G18" s="109"/>
      <c r="H18" s="109"/>
      <c r="I18" s="109"/>
    </row>
  </sheetData>
  <mergeCells count="12">
    <mergeCell ref="A18:I18"/>
    <mergeCell ref="A11:A12"/>
    <mergeCell ref="B11:B12"/>
    <mergeCell ref="C11:G11"/>
    <mergeCell ref="H11:H12"/>
    <mergeCell ref="I11:I12"/>
    <mergeCell ref="A9:I9"/>
    <mergeCell ref="C2:G2"/>
    <mergeCell ref="B2:B3"/>
    <mergeCell ref="A2:A3"/>
    <mergeCell ref="H2:H3"/>
    <mergeCell ref="I2:I3"/>
  </mergeCells>
  <phoneticPr fontId="1" type="noConversion"/>
  <printOptions horizontalCentere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7"/>
  <sheetViews>
    <sheetView topLeftCell="A47" workbookViewId="0">
      <selection activeCell="A49" sqref="A49:XFD57"/>
    </sheetView>
  </sheetViews>
  <sheetFormatPr defaultRowHeight="16.5" x14ac:dyDescent="0.25"/>
  <cols>
    <col min="1" max="1" width="10.375" customWidth="1"/>
    <col min="2" max="2" width="70.875" style="1" customWidth="1"/>
    <col min="3" max="3" width="6.125" style="1" customWidth="1"/>
    <col min="4" max="4" width="10.375" customWidth="1"/>
  </cols>
  <sheetData>
    <row r="1" spans="1:5" ht="38.1" customHeight="1" x14ac:dyDescent="0.25">
      <c r="A1" s="141" t="s">
        <v>94</v>
      </c>
      <c r="B1" s="142"/>
      <c r="C1" s="142"/>
      <c r="D1" s="142"/>
    </row>
    <row r="2" spans="1:5" ht="22.35" customHeight="1" thickBot="1" x14ac:dyDescent="0.3">
      <c r="A2" s="3" t="s">
        <v>17</v>
      </c>
      <c r="B2" s="143" t="s">
        <v>106</v>
      </c>
      <c r="C2" s="144"/>
      <c r="D2" s="144"/>
    </row>
    <row r="3" spans="1:5" s="2" customFormat="1" x14ac:dyDescent="0.25">
      <c r="A3" s="13" t="s">
        <v>0</v>
      </c>
      <c r="B3" s="14" t="s">
        <v>4</v>
      </c>
      <c r="C3" s="14" t="s">
        <v>14</v>
      </c>
      <c r="D3" s="15" t="s">
        <v>5</v>
      </c>
      <c r="E3" s="95"/>
    </row>
    <row r="4" spans="1:5" ht="75.599999999999994" customHeight="1" x14ac:dyDescent="0.25">
      <c r="A4" s="128" t="s">
        <v>12</v>
      </c>
      <c r="B4" s="73" t="s">
        <v>91</v>
      </c>
      <c r="C4" s="131">
        <v>100</v>
      </c>
      <c r="D4" s="28"/>
    </row>
    <row r="5" spans="1:5" ht="43.35" customHeight="1" x14ac:dyDescent="0.25">
      <c r="A5" s="129"/>
      <c r="B5" s="5" t="s">
        <v>53</v>
      </c>
      <c r="C5" s="132"/>
      <c r="D5" s="29"/>
    </row>
    <row r="6" spans="1:5" ht="42" customHeight="1" x14ac:dyDescent="0.25">
      <c r="A6" s="129"/>
      <c r="B6" s="5" t="s">
        <v>1</v>
      </c>
      <c r="C6" s="132"/>
      <c r="D6" s="29"/>
    </row>
    <row r="7" spans="1:5" ht="72.599999999999994" customHeight="1" x14ac:dyDescent="0.25">
      <c r="A7" s="129"/>
      <c r="B7" s="5" t="s">
        <v>2</v>
      </c>
      <c r="C7" s="132"/>
      <c r="D7" s="29"/>
    </row>
    <row r="8" spans="1:5" ht="46.35" customHeight="1" thickBot="1" x14ac:dyDescent="0.3">
      <c r="A8" s="140"/>
      <c r="B8" s="7" t="s">
        <v>3</v>
      </c>
      <c r="C8" s="137"/>
      <c r="D8" s="30"/>
    </row>
    <row r="9" spans="1:5" ht="77.650000000000006" customHeight="1" x14ac:dyDescent="0.25">
      <c r="A9" s="115" t="s">
        <v>13</v>
      </c>
      <c r="B9" s="71" t="s">
        <v>8</v>
      </c>
      <c r="C9" s="145">
        <v>100</v>
      </c>
      <c r="D9" s="31"/>
    </row>
    <row r="10" spans="1:5" ht="36.6" customHeight="1" x14ac:dyDescent="0.25">
      <c r="A10" s="117"/>
      <c r="B10" s="8" t="s">
        <v>95</v>
      </c>
      <c r="C10" s="132"/>
      <c r="D10" s="32"/>
    </row>
    <row r="11" spans="1:5" ht="63.6" customHeight="1" x14ac:dyDescent="0.25">
      <c r="A11" s="117"/>
      <c r="B11" s="8" t="s">
        <v>96</v>
      </c>
      <c r="C11" s="132"/>
      <c r="D11" s="32"/>
    </row>
    <row r="12" spans="1:5" ht="52.5" customHeight="1" x14ac:dyDescent="0.25">
      <c r="A12" s="117"/>
      <c r="B12" s="8" t="s">
        <v>97</v>
      </c>
      <c r="C12" s="132"/>
      <c r="D12" s="32"/>
    </row>
    <row r="13" spans="1:5" ht="25.5" customHeight="1" x14ac:dyDescent="0.25">
      <c r="A13" s="117"/>
      <c r="B13" s="16" t="s">
        <v>6</v>
      </c>
      <c r="C13" s="132"/>
      <c r="D13" s="32"/>
    </row>
    <row r="14" spans="1:5" ht="78.599999999999994" customHeight="1" x14ac:dyDescent="0.25">
      <c r="A14" s="117"/>
      <c r="B14" s="17" t="s">
        <v>92</v>
      </c>
      <c r="C14" s="132"/>
      <c r="D14" s="32"/>
    </row>
    <row r="15" spans="1:5" ht="65.650000000000006" customHeight="1" x14ac:dyDescent="0.25">
      <c r="A15" s="117"/>
      <c r="B15" s="17" t="s">
        <v>16</v>
      </c>
      <c r="C15" s="132"/>
      <c r="D15" s="32"/>
    </row>
    <row r="16" spans="1:5" ht="47.1" customHeight="1" x14ac:dyDescent="0.25">
      <c r="A16" s="117"/>
      <c r="B16" s="18" t="s">
        <v>15</v>
      </c>
      <c r="C16" s="132"/>
      <c r="D16" s="32"/>
    </row>
    <row r="17" spans="1:4" ht="39.6" customHeight="1" thickBot="1" x14ac:dyDescent="0.3">
      <c r="A17" s="118"/>
      <c r="B17" s="7" t="s">
        <v>7</v>
      </c>
      <c r="C17" s="137"/>
      <c r="D17" s="33"/>
    </row>
    <row r="18" spans="1:4" ht="43.35" customHeight="1" thickBot="1" x14ac:dyDescent="0.3">
      <c r="A18" s="113" t="s">
        <v>65</v>
      </c>
      <c r="B18" s="114"/>
      <c r="C18" s="114"/>
      <c r="D18" s="114"/>
    </row>
    <row r="19" spans="1:4" ht="17.25" thickTop="1" x14ac:dyDescent="0.25">
      <c r="A19" s="19" t="s">
        <v>0</v>
      </c>
      <c r="B19" s="20" t="s">
        <v>4</v>
      </c>
      <c r="C19" s="20" t="s">
        <v>14</v>
      </c>
      <c r="D19" s="21" t="s">
        <v>5</v>
      </c>
    </row>
    <row r="20" spans="1:4" ht="39" customHeight="1" x14ac:dyDescent="0.25">
      <c r="A20" s="134" t="s">
        <v>18</v>
      </c>
      <c r="B20" s="73" t="s">
        <v>20</v>
      </c>
      <c r="C20" s="131">
        <v>100</v>
      </c>
      <c r="D20" s="45"/>
    </row>
    <row r="21" spans="1:4" ht="35.65" customHeight="1" x14ac:dyDescent="0.25">
      <c r="A21" s="135"/>
      <c r="B21" s="5" t="s">
        <v>21</v>
      </c>
      <c r="C21" s="132"/>
      <c r="D21" s="29"/>
    </row>
    <row r="22" spans="1:4" ht="60" customHeight="1" x14ac:dyDescent="0.25">
      <c r="A22" s="135"/>
      <c r="B22" s="5" t="s">
        <v>22</v>
      </c>
      <c r="C22" s="132"/>
      <c r="D22" s="29"/>
    </row>
    <row r="23" spans="1:4" ht="69.599999999999994" customHeight="1" x14ac:dyDescent="0.25">
      <c r="A23" s="135"/>
      <c r="B23" s="5" t="s">
        <v>23</v>
      </c>
      <c r="C23" s="132"/>
      <c r="D23" s="29"/>
    </row>
    <row r="24" spans="1:4" ht="26.1" customHeight="1" thickBot="1" x14ac:dyDescent="0.3">
      <c r="A24" s="136"/>
      <c r="B24" s="7" t="s">
        <v>24</v>
      </c>
      <c r="C24" s="137"/>
      <c r="D24" s="30"/>
    </row>
    <row r="25" spans="1:4" ht="41.65" customHeight="1" x14ac:dyDescent="0.25">
      <c r="A25" s="120" t="s">
        <v>19</v>
      </c>
      <c r="B25" s="71" t="s">
        <v>25</v>
      </c>
      <c r="C25" s="138">
        <v>100</v>
      </c>
      <c r="D25" s="35"/>
    </row>
    <row r="26" spans="1:4" ht="41.65" customHeight="1" x14ac:dyDescent="0.25">
      <c r="A26" s="121"/>
      <c r="B26" s="8" t="s">
        <v>26</v>
      </c>
      <c r="C26" s="139"/>
      <c r="D26" s="32"/>
    </row>
    <row r="27" spans="1:4" ht="42.6" customHeight="1" x14ac:dyDescent="0.25">
      <c r="A27" s="121"/>
      <c r="B27" s="8" t="s">
        <v>27</v>
      </c>
      <c r="C27" s="139"/>
      <c r="D27" s="32"/>
    </row>
    <row r="28" spans="1:4" ht="40.15" customHeight="1" x14ac:dyDescent="0.25">
      <c r="A28" s="121"/>
      <c r="B28" s="8" t="s">
        <v>28</v>
      </c>
      <c r="C28" s="139"/>
      <c r="D28" s="32"/>
    </row>
    <row r="29" spans="1:4" ht="26.1" customHeight="1" thickBot="1" x14ac:dyDescent="0.3">
      <c r="A29" s="121"/>
      <c r="B29" s="16" t="s">
        <v>24</v>
      </c>
      <c r="C29" s="139"/>
      <c r="D29" s="36"/>
    </row>
    <row r="30" spans="1:4" ht="96" customHeight="1" x14ac:dyDescent="0.25">
      <c r="A30" s="120" t="s">
        <v>29</v>
      </c>
      <c r="B30" s="71" t="s">
        <v>30</v>
      </c>
      <c r="C30" s="123">
        <v>100</v>
      </c>
      <c r="D30" s="45"/>
    </row>
    <row r="31" spans="1:4" ht="56.1" customHeight="1" x14ac:dyDescent="0.25">
      <c r="A31" s="121"/>
      <c r="B31" s="8" t="s">
        <v>31</v>
      </c>
      <c r="C31" s="124"/>
      <c r="D31" s="32"/>
    </row>
    <row r="32" spans="1:4" ht="54" customHeight="1" thickBot="1" x14ac:dyDescent="0.3">
      <c r="A32" s="122"/>
      <c r="B32" s="22" t="s">
        <v>32</v>
      </c>
      <c r="C32" s="125"/>
      <c r="D32" s="37"/>
    </row>
    <row r="33" spans="1:4" ht="44.1" customHeight="1" thickTop="1" thickBot="1" x14ac:dyDescent="0.3">
      <c r="A33" s="113" t="s">
        <v>64</v>
      </c>
      <c r="B33" s="126"/>
      <c r="C33" s="127"/>
      <c r="D33" s="127"/>
    </row>
    <row r="34" spans="1:4" x14ac:dyDescent="0.25">
      <c r="A34" s="13" t="s">
        <v>0</v>
      </c>
      <c r="B34" s="41" t="s">
        <v>4</v>
      </c>
      <c r="C34" s="41" t="s">
        <v>14</v>
      </c>
      <c r="D34" s="40" t="s">
        <v>5</v>
      </c>
    </row>
    <row r="35" spans="1:4" ht="97.5" customHeight="1" x14ac:dyDescent="0.25">
      <c r="A35" s="48" t="s">
        <v>54</v>
      </c>
      <c r="B35" s="72" t="s">
        <v>55</v>
      </c>
      <c r="C35" s="49">
        <v>100</v>
      </c>
      <c r="D35" s="50"/>
    </row>
    <row r="36" spans="1:4" ht="78.599999999999994" customHeight="1" thickBot="1" x14ac:dyDescent="0.3">
      <c r="A36" s="26" t="s">
        <v>56</v>
      </c>
      <c r="B36" s="74" t="s">
        <v>57</v>
      </c>
      <c r="C36" s="39">
        <v>100</v>
      </c>
      <c r="D36" s="10"/>
    </row>
    <row r="37" spans="1:4" ht="40.35" customHeight="1" thickBot="1" x14ac:dyDescent="0.3">
      <c r="A37" s="113" t="s">
        <v>62</v>
      </c>
      <c r="B37" s="126"/>
      <c r="C37" s="127"/>
      <c r="D37" s="127"/>
    </row>
    <row r="38" spans="1:4" ht="23.1" customHeight="1" x14ac:dyDescent="0.25">
      <c r="A38" s="13" t="s">
        <v>0</v>
      </c>
      <c r="B38" s="41" t="s">
        <v>4</v>
      </c>
      <c r="C38" s="41" t="s">
        <v>14</v>
      </c>
      <c r="D38" s="40" t="s">
        <v>5</v>
      </c>
    </row>
    <row r="39" spans="1:4" ht="40.5" customHeight="1" x14ac:dyDescent="0.25">
      <c r="A39" s="128" t="s">
        <v>33</v>
      </c>
      <c r="B39" s="72" t="s">
        <v>93</v>
      </c>
      <c r="C39" s="131">
        <v>100</v>
      </c>
      <c r="D39" s="45"/>
    </row>
    <row r="40" spans="1:4" ht="69" customHeight="1" x14ac:dyDescent="0.25">
      <c r="A40" s="129"/>
      <c r="B40" s="17" t="s">
        <v>35</v>
      </c>
      <c r="C40" s="132"/>
      <c r="D40" s="29"/>
    </row>
    <row r="41" spans="1:4" ht="42.6" customHeight="1" x14ac:dyDescent="0.25">
      <c r="A41" s="130"/>
      <c r="B41" s="18" t="s">
        <v>36</v>
      </c>
      <c r="C41" s="133"/>
      <c r="D41" s="38"/>
    </row>
    <row r="42" spans="1:4" ht="75" customHeight="1" thickBot="1" x14ac:dyDescent="0.3">
      <c r="A42" s="26" t="s">
        <v>34</v>
      </c>
      <c r="B42" s="74" t="s">
        <v>37</v>
      </c>
      <c r="C42" s="39">
        <v>100</v>
      </c>
      <c r="D42" s="10"/>
    </row>
    <row r="43" spans="1:4" ht="38.1" customHeight="1" thickBot="1" x14ac:dyDescent="0.3">
      <c r="A43" s="113" t="s">
        <v>63</v>
      </c>
      <c r="B43" s="114"/>
      <c r="C43" s="114"/>
      <c r="D43" s="114"/>
    </row>
    <row r="44" spans="1:4" ht="17.25" thickBot="1" x14ac:dyDescent="0.3">
      <c r="A44" s="13" t="s">
        <v>0</v>
      </c>
      <c r="B44" s="41" t="s">
        <v>4</v>
      </c>
      <c r="C44" s="41" t="s">
        <v>14</v>
      </c>
      <c r="D44" s="40" t="s">
        <v>5</v>
      </c>
    </row>
    <row r="45" spans="1:4" ht="19.5" customHeight="1" x14ac:dyDescent="0.25">
      <c r="A45" s="115" t="s">
        <v>38</v>
      </c>
      <c r="B45" s="71" t="s">
        <v>38</v>
      </c>
      <c r="C45" s="23">
        <f>SUM(C46:C48)</f>
        <v>100</v>
      </c>
      <c r="D45" s="23"/>
    </row>
    <row r="46" spans="1:4" ht="50.1" customHeight="1" x14ac:dyDescent="0.25">
      <c r="A46" s="116"/>
      <c r="B46" s="24" t="s">
        <v>39</v>
      </c>
      <c r="C46" s="46">
        <v>35</v>
      </c>
      <c r="D46" s="9"/>
    </row>
    <row r="47" spans="1:4" ht="87" customHeight="1" x14ac:dyDescent="0.25">
      <c r="A47" s="117"/>
      <c r="B47" s="8" t="s">
        <v>40</v>
      </c>
      <c r="C47" s="46">
        <v>35</v>
      </c>
      <c r="D47" s="9"/>
    </row>
    <row r="48" spans="1:4" ht="63.75" thickBot="1" x14ac:dyDescent="0.3">
      <c r="A48" s="118"/>
      <c r="B48" s="25" t="s">
        <v>41</v>
      </c>
      <c r="C48" s="12">
        <v>30</v>
      </c>
      <c r="D48" s="10"/>
    </row>
    <row r="49" spans="1:6" ht="32.65" customHeight="1" thickBot="1" x14ac:dyDescent="0.3">
      <c r="A49" s="43"/>
      <c r="B49" s="86" t="e">
        <f>#REF!</f>
        <v>#REF!</v>
      </c>
      <c r="C49" s="119" t="s">
        <v>60</v>
      </c>
      <c r="D49" s="119"/>
    </row>
    <row r="50" spans="1:6" ht="19.5" x14ac:dyDescent="0.25">
      <c r="A50" s="34"/>
      <c r="B50" s="85" t="s">
        <v>61</v>
      </c>
      <c r="C50" s="42" t="s">
        <v>58</v>
      </c>
      <c r="D50" s="42" t="s">
        <v>59</v>
      </c>
    </row>
    <row r="51" spans="1:6" ht="33.6" customHeight="1" x14ac:dyDescent="0.25">
      <c r="A51" s="110" t="s">
        <v>67</v>
      </c>
      <c r="B51" s="75"/>
      <c r="C51" s="76"/>
      <c r="D51" s="77"/>
    </row>
    <row r="52" spans="1:6" ht="33.6" customHeight="1" x14ac:dyDescent="0.25">
      <c r="A52" s="111"/>
      <c r="B52" s="78"/>
      <c r="C52" s="82"/>
      <c r="D52" s="79"/>
    </row>
    <row r="53" spans="1:6" ht="33.6" customHeight="1" thickBot="1" x14ac:dyDescent="0.3">
      <c r="A53" s="112"/>
      <c r="B53" s="80"/>
      <c r="C53" s="83"/>
      <c r="D53" s="84"/>
    </row>
    <row r="54" spans="1:6" ht="28.15" customHeight="1" x14ac:dyDescent="0.25">
      <c r="A54" s="34"/>
      <c r="B54" s="85" t="s">
        <v>69</v>
      </c>
      <c r="C54" s="42" t="s">
        <v>58</v>
      </c>
      <c r="D54" s="42" t="s">
        <v>59</v>
      </c>
    </row>
    <row r="55" spans="1:6" ht="35.1" customHeight="1" x14ac:dyDescent="0.25">
      <c r="A55" s="110" t="s">
        <v>68</v>
      </c>
      <c r="B55" s="75"/>
      <c r="C55" s="76"/>
      <c r="D55" s="77"/>
    </row>
    <row r="56" spans="1:6" ht="35.1" customHeight="1" x14ac:dyDescent="0.25">
      <c r="A56" s="111"/>
      <c r="B56" s="78"/>
      <c r="C56" s="79"/>
      <c r="D56" s="29"/>
    </row>
    <row r="57" spans="1:6" ht="35.1" customHeight="1" thickBot="1" x14ac:dyDescent="0.3">
      <c r="A57" s="112"/>
      <c r="B57" s="80"/>
      <c r="C57" s="81"/>
      <c r="D57" s="30"/>
    </row>
    <row r="58" spans="1:6" ht="44.1" customHeight="1" x14ac:dyDescent="0.25">
      <c r="A58" s="51" t="s">
        <v>66</v>
      </c>
    </row>
    <row r="59" spans="1:6" x14ac:dyDescent="0.25">
      <c r="A59" t="s">
        <v>70</v>
      </c>
      <c r="B59" s="1" t="s">
        <v>71</v>
      </c>
      <c r="C59" s="1" t="s">
        <v>72</v>
      </c>
      <c r="D59" s="104" t="s">
        <v>73</v>
      </c>
      <c r="E59" s="1" t="s">
        <v>98</v>
      </c>
      <c r="F59" s="1" t="s">
        <v>101</v>
      </c>
    </row>
    <row r="60" spans="1:6" x14ac:dyDescent="0.25">
      <c r="B60" s="54" t="s">
        <v>74</v>
      </c>
      <c r="C60" s="55">
        <f>SUM(C61:C62)</f>
        <v>191</v>
      </c>
      <c r="D60" s="55">
        <f t="shared" ref="D60:F60" si="0">SUM(D61:D62)</f>
        <v>190</v>
      </c>
      <c r="E60" s="55">
        <f t="shared" ref="E60" si="1">SUM(E61:E62)</f>
        <v>192</v>
      </c>
      <c r="F60" s="55">
        <f t="shared" si="0"/>
        <v>195</v>
      </c>
    </row>
    <row r="61" spans="1:6" x14ac:dyDescent="0.25">
      <c r="A61" s="52"/>
      <c r="B61" s="56" t="s">
        <v>75</v>
      </c>
      <c r="C61" s="53">
        <v>95</v>
      </c>
      <c r="D61" s="57">
        <v>95</v>
      </c>
      <c r="E61" s="58">
        <v>96</v>
      </c>
      <c r="F61" s="58">
        <v>98</v>
      </c>
    </row>
    <row r="62" spans="1:6" x14ac:dyDescent="0.25">
      <c r="A62" s="52"/>
      <c r="B62" s="59" t="s">
        <v>76</v>
      </c>
      <c r="C62" s="60">
        <v>96</v>
      </c>
      <c r="D62" s="61">
        <v>95</v>
      </c>
      <c r="E62" s="62">
        <v>96</v>
      </c>
      <c r="F62" s="62">
        <v>97</v>
      </c>
    </row>
    <row r="63" spans="1:6" x14ac:dyDescent="0.25">
      <c r="B63" s="54" t="s">
        <v>77</v>
      </c>
      <c r="C63" s="55">
        <f>SUM(C64:C66)</f>
        <v>288</v>
      </c>
      <c r="D63" s="55">
        <f t="shared" ref="D63:F63" si="2">SUM(D64:D66)</f>
        <v>285</v>
      </c>
      <c r="E63" s="55">
        <f t="shared" ref="E63" si="3">SUM(E64:E66)</f>
        <v>290</v>
      </c>
      <c r="F63" s="55">
        <f t="shared" si="2"/>
        <v>290</v>
      </c>
    </row>
    <row r="64" spans="1:6" x14ac:dyDescent="0.25">
      <c r="B64" s="56" t="s">
        <v>78</v>
      </c>
      <c r="C64" s="53">
        <v>95</v>
      </c>
      <c r="D64" s="57">
        <v>95</v>
      </c>
      <c r="E64" s="58">
        <v>97</v>
      </c>
      <c r="F64" s="58">
        <v>97</v>
      </c>
    </row>
    <row r="65" spans="2:6" x14ac:dyDescent="0.25">
      <c r="B65" s="56" t="s">
        <v>79</v>
      </c>
      <c r="C65" s="53">
        <v>96</v>
      </c>
      <c r="D65" s="63">
        <v>95</v>
      </c>
      <c r="E65" s="58">
        <v>97</v>
      </c>
      <c r="F65" s="58">
        <v>97</v>
      </c>
    </row>
    <row r="66" spans="2:6" x14ac:dyDescent="0.25">
      <c r="B66" s="59" t="s">
        <v>80</v>
      </c>
      <c r="C66" s="60">
        <v>97</v>
      </c>
      <c r="D66" s="61">
        <v>95</v>
      </c>
      <c r="E66" s="62">
        <v>96</v>
      </c>
      <c r="F66" s="62">
        <v>96</v>
      </c>
    </row>
    <row r="67" spans="2:6" x14ac:dyDescent="0.25">
      <c r="B67" s="54" t="s">
        <v>81</v>
      </c>
      <c r="C67" s="55">
        <f>SUM(C68:C69)</f>
        <v>191</v>
      </c>
      <c r="D67" s="55">
        <f t="shared" ref="D67:F67" si="4">SUM(D68:D69)</f>
        <v>190</v>
      </c>
      <c r="E67" s="55">
        <f t="shared" ref="E67" si="5">SUM(E68:E69)</f>
        <v>192</v>
      </c>
      <c r="F67" s="55">
        <f t="shared" si="4"/>
        <v>196</v>
      </c>
    </row>
    <row r="68" spans="2:6" x14ac:dyDescent="0.25">
      <c r="B68" s="56" t="s">
        <v>82</v>
      </c>
      <c r="C68" s="53">
        <v>95</v>
      </c>
      <c r="D68" s="63">
        <v>95</v>
      </c>
      <c r="E68" s="58">
        <v>96</v>
      </c>
      <c r="F68" s="58">
        <v>98</v>
      </c>
    </row>
    <row r="69" spans="2:6" x14ac:dyDescent="0.25">
      <c r="B69" s="59" t="s">
        <v>83</v>
      </c>
      <c r="C69" s="60">
        <v>96</v>
      </c>
      <c r="D69" s="61">
        <v>95</v>
      </c>
      <c r="E69" s="62">
        <v>96</v>
      </c>
      <c r="F69" s="62">
        <v>98</v>
      </c>
    </row>
    <row r="70" spans="2:6" x14ac:dyDescent="0.25">
      <c r="B70" s="54" t="s">
        <v>84</v>
      </c>
      <c r="C70" s="55">
        <f>SUM(C71:C72)</f>
        <v>192</v>
      </c>
      <c r="D70" s="55">
        <f t="shared" ref="D70:F70" si="6">SUM(D71:D72)</f>
        <v>190</v>
      </c>
      <c r="E70" s="55">
        <f t="shared" ref="E70" si="7">SUM(E71:E72)</f>
        <v>193</v>
      </c>
      <c r="F70" s="55">
        <f t="shared" si="6"/>
        <v>196</v>
      </c>
    </row>
    <row r="71" spans="2:6" x14ac:dyDescent="0.25">
      <c r="B71" s="56" t="s">
        <v>85</v>
      </c>
      <c r="C71" s="53">
        <v>96</v>
      </c>
      <c r="D71" s="63">
        <v>95</v>
      </c>
      <c r="E71" s="58">
        <v>97</v>
      </c>
      <c r="F71" s="58">
        <v>98</v>
      </c>
    </row>
    <row r="72" spans="2:6" x14ac:dyDescent="0.25">
      <c r="B72" s="59" t="s">
        <v>86</v>
      </c>
      <c r="C72" s="60">
        <v>96</v>
      </c>
      <c r="D72" s="61">
        <v>95</v>
      </c>
      <c r="E72" s="62">
        <v>96</v>
      </c>
      <c r="F72" s="62">
        <v>98</v>
      </c>
    </row>
    <row r="73" spans="2:6" x14ac:dyDescent="0.25">
      <c r="B73" s="54" t="s">
        <v>87</v>
      </c>
      <c r="C73" s="55">
        <f>SUM(C74:C76)</f>
        <v>96</v>
      </c>
      <c r="D73" s="55">
        <f t="shared" ref="D73:F73" si="8">SUM(D74:D76)</f>
        <v>94</v>
      </c>
      <c r="E73" s="55">
        <f t="shared" ref="E73" si="9">SUM(E74:E76)</f>
        <v>95</v>
      </c>
      <c r="F73" s="55">
        <f t="shared" si="8"/>
        <v>95</v>
      </c>
    </row>
    <row r="74" spans="2:6" x14ac:dyDescent="0.25">
      <c r="B74" s="56" t="s">
        <v>88</v>
      </c>
      <c r="C74" s="53">
        <v>34</v>
      </c>
      <c r="D74" s="63">
        <v>33</v>
      </c>
      <c r="E74" s="58">
        <v>33</v>
      </c>
      <c r="F74" s="58">
        <v>33</v>
      </c>
    </row>
    <row r="75" spans="2:6" x14ac:dyDescent="0.25">
      <c r="B75" s="56" t="s">
        <v>89</v>
      </c>
      <c r="C75" s="53">
        <v>33</v>
      </c>
      <c r="D75" s="63">
        <v>33</v>
      </c>
      <c r="E75" s="58">
        <v>34</v>
      </c>
      <c r="F75" s="58">
        <v>34</v>
      </c>
    </row>
    <row r="76" spans="2:6" x14ac:dyDescent="0.25">
      <c r="B76" s="59" t="s">
        <v>90</v>
      </c>
      <c r="C76" s="60">
        <v>29</v>
      </c>
      <c r="D76" s="61">
        <v>28</v>
      </c>
      <c r="E76" s="62">
        <v>28</v>
      </c>
      <c r="F76" s="62">
        <v>28</v>
      </c>
    </row>
    <row r="77" spans="2:6" x14ac:dyDescent="0.25">
      <c r="C77" s="1">
        <f>C60+C63+C67+C70+C73</f>
        <v>958</v>
      </c>
      <c r="D77" s="1">
        <f t="shared" ref="D77:F77" si="10">D60+D63+D67+D70+D73</f>
        <v>949</v>
      </c>
      <c r="E77" s="1">
        <f t="shared" ref="E77" si="11">E60+E63+E67+E70+E73</f>
        <v>962</v>
      </c>
      <c r="F77" s="1">
        <f t="shared" si="10"/>
        <v>972</v>
      </c>
    </row>
  </sheetData>
  <mergeCells count="22">
    <mergeCell ref="A4:A8"/>
    <mergeCell ref="A1:D1"/>
    <mergeCell ref="A9:A17"/>
    <mergeCell ref="B2:D2"/>
    <mergeCell ref="C4:C8"/>
    <mergeCell ref="C9:C17"/>
    <mergeCell ref="A18:D18"/>
    <mergeCell ref="A20:A24"/>
    <mergeCell ref="C20:C24"/>
    <mergeCell ref="A25:A29"/>
    <mergeCell ref="C25:C29"/>
    <mergeCell ref="A30:A32"/>
    <mergeCell ref="C30:C32"/>
    <mergeCell ref="A37:D37"/>
    <mergeCell ref="A39:A41"/>
    <mergeCell ref="C39:C41"/>
    <mergeCell ref="A33:D33"/>
    <mergeCell ref="A55:A57"/>
    <mergeCell ref="A43:D43"/>
    <mergeCell ref="A45:A48"/>
    <mergeCell ref="C49:D49"/>
    <mergeCell ref="A51:A53"/>
  </mergeCells>
  <phoneticPr fontId="1" type="noConversion"/>
  <pageMargins left="0.23622047244094491" right="0.23622047244094491" top="0.35433070866141736" bottom="0.35433070866141736" header="0.31496062992125984" footer="0.31496062992125984"/>
  <pageSetup paperSize="9" orientation="portrait" horizontalDpi="300" verticalDpi="300" r:id="rId1"/>
  <headerFooter>
    <oddFooter>&amp;R&amp;A</oddFooter>
  </headerFooter>
  <rowBreaks count="2" manualBreakCount="2">
    <brk id="32" max="16383" man="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7"/>
  <sheetViews>
    <sheetView topLeftCell="A47" workbookViewId="0">
      <selection activeCell="D52" sqref="D52"/>
    </sheetView>
  </sheetViews>
  <sheetFormatPr defaultRowHeight="16.5" x14ac:dyDescent="0.25"/>
  <cols>
    <col min="1" max="1" width="10.375" customWidth="1"/>
    <col min="2" max="2" width="70.875" style="1" customWidth="1"/>
    <col min="3" max="3" width="6.125" style="1" customWidth="1"/>
    <col min="4" max="5" width="10.375" customWidth="1"/>
  </cols>
  <sheetData>
    <row r="1" spans="1:5" ht="38.1" customHeight="1" x14ac:dyDescent="0.25">
      <c r="A1" s="141" t="s">
        <v>94</v>
      </c>
      <c r="B1" s="142"/>
      <c r="C1" s="142"/>
      <c r="D1" s="142"/>
      <c r="E1" s="93"/>
    </row>
    <row r="2" spans="1:5" ht="22.35" customHeight="1" thickBot="1" x14ac:dyDescent="0.3">
      <c r="A2" s="3" t="s">
        <v>17</v>
      </c>
      <c r="B2" s="143" t="str">
        <f>'1-松柏嶺'!B2:D2</f>
        <v xml:space="preserve"> □松柏嶺 / □生態</v>
      </c>
      <c r="C2" s="144"/>
      <c r="D2" s="144"/>
      <c r="E2" s="98"/>
    </row>
    <row r="3" spans="1:5" s="68" customFormat="1" x14ac:dyDescent="0.25">
      <c r="A3" s="13" t="s">
        <v>0</v>
      </c>
      <c r="B3" s="41" t="s">
        <v>4</v>
      </c>
      <c r="C3" s="41" t="s">
        <v>14</v>
      </c>
      <c r="D3" s="40" t="s">
        <v>5</v>
      </c>
      <c r="E3" s="99"/>
    </row>
    <row r="4" spans="1:5" ht="75.599999999999994" customHeight="1" x14ac:dyDescent="0.25">
      <c r="A4" s="128" t="s">
        <v>12</v>
      </c>
      <c r="B4" s="73" t="s">
        <v>91</v>
      </c>
      <c r="C4" s="131">
        <v>100</v>
      </c>
      <c r="D4" s="28"/>
      <c r="E4" s="100"/>
    </row>
    <row r="5" spans="1:5" ht="43.35" customHeight="1" x14ac:dyDescent="0.25">
      <c r="A5" s="129"/>
      <c r="B5" s="5" t="s">
        <v>53</v>
      </c>
      <c r="C5" s="132"/>
      <c r="D5" s="29"/>
      <c r="E5" s="100"/>
    </row>
    <row r="6" spans="1:5" ht="42" customHeight="1" x14ac:dyDescent="0.25">
      <c r="A6" s="129"/>
      <c r="B6" s="5" t="s">
        <v>1</v>
      </c>
      <c r="C6" s="132"/>
      <c r="D6" s="29"/>
      <c r="E6" s="100"/>
    </row>
    <row r="7" spans="1:5" ht="72.599999999999994" customHeight="1" x14ac:dyDescent="0.25">
      <c r="A7" s="129"/>
      <c r="B7" s="5" t="s">
        <v>2</v>
      </c>
      <c r="C7" s="132"/>
      <c r="D7" s="29"/>
      <c r="E7" s="100"/>
    </row>
    <row r="8" spans="1:5" ht="46.35" customHeight="1" thickBot="1" x14ac:dyDescent="0.3">
      <c r="A8" s="140"/>
      <c r="B8" s="7" t="s">
        <v>3</v>
      </c>
      <c r="C8" s="137"/>
      <c r="D8" s="30"/>
      <c r="E8" s="100"/>
    </row>
    <row r="9" spans="1:5" ht="77.650000000000006" customHeight="1" x14ac:dyDescent="0.25">
      <c r="A9" s="115" t="s">
        <v>13</v>
      </c>
      <c r="B9" s="71" t="s">
        <v>8</v>
      </c>
      <c r="C9" s="145">
        <v>100</v>
      </c>
      <c r="D9" s="31"/>
      <c r="E9" s="57"/>
    </row>
    <row r="10" spans="1:5" ht="36.6" customHeight="1" x14ac:dyDescent="0.25">
      <c r="A10" s="117"/>
      <c r="B10" s="8" t="s">
        <v>9</v>
      </c>
      <c r="C10" s="132"/>
      <c r="D10" s="32"/>
      <c r="E10" s="57"/>
    </row>
    <row r="11" spans="1:5" ht="63.6" customHeight="1" x14ac:dyDescent="0.25">
      <c r="A11" s="117"/>
      <c r="B11" s="8" t="s">
        <v>10</v>
      </c>
      <c r="C11" s="132"/>
      <c r="D11" s="32"/>
      <c r="E11" s="57"/>
    </row>
    <row r="12" spans="1:5" ht="52.5" customHeight="1" x14ac:dyDescent="0.25">
      <c r="A12" s="117"/>
      <c r="B12" s="8" t="s">
        <v>11</v>
      </c>
      <c r="C12" s="132"/>
      <c r="D12" s="32"/>
      <c r="E12" s="57"/>
    </row>
    <row r="13" spans="1:5" ht="25.5" customHeight="1" x14ac:dyDescent="0.25">
      <c r="A13" s="117"/>
      <c r="B13" s="16" t="s">
        <v>6</v>
      </c>
      <c r="C13" s="132"/>
      <c r="D13" s="32"/>
      <c r="E13" s="57"/>
    </row>
    <row r="14" spans="1:5" ht="78.599999999999994" customHeight="1" x14ac:dyDescent="0.25">
      <c r="A14" s="117"/>
      <c r="B14" s="17" t="s">
        <v>92</v>
      </c>
      <c r="C14" s="132"/>
      <c r="D14" s="32"/>
      <c r="E14" s="57"/>
    </row>
    <row r="15" spans="1:5" ht="65.650000000000006" customHeight="1" x14ac:dyDescent="0.25">
      <c r="A15" s="117"/>
      <c r="B15" s="17" t="s">
        <v>16</v>
      </c>
      <c r="C15" s="132"/>
      <c r="D15" s="32"/>
      <c r="E15" s="57"/>
    </row>
    <row r="16" spans="1:5" ht="47.1" customHeight="1" x14ac:dyDescent="0.25">
      <c r="A16" s="117"/>
      <c r="B16" s="18" t="s">
        <v>15</v>
      </c>
      <c r="C16" s="132"/>
      <c r="D16" s="32"/>
      <c r="E16" s="57"/>
    </row>
    <row r="17" spans="1:5" ht="39.6" customHeight="1" thickBot="1" x14ac:dyDescent="0.3">
      <c r="A17" s="118"/>
      <c r="B17" s="7" t="s">
        <v>7</v>
      </c>
      <c r="C17" s="137"/>
      <c r="D17" s="33"/>
      <c r="E17" s="57"/>
    </row>
    <row r="18" spans="1:5" ht="43.35" customHeight="1" thickBot="1" x14ac:dyDescent="0.3">
      <c r="A18" s="113" t="s">
        <v>65</v>
      </c>
      <c r="B18" s="114"/>
      <c r="C18" s="114"/>
      <c r="D18" s="114"/>
      <c r="E18" s="94"/>
    </row>
    <row r="19" spans="1:5" ht="17.25" thickTop="1" x14ac:dyDescent="0.25">
      <c r="A19" s="19" t="s">
        <v>0</v>
      </c>
      <c r="B19" s="20" t="s">
        <v>4</v>
      </c>
      <c r="C19" s="20" t="s">
        <v>14</v>
      </c>
      <c r="D19" s="21" t="s">
        <v>5</v>
      </c>
      <c r="E19" s="99"/>
    </row>
    <row r="20" spans="1:5" ht="39" customHeight="1" x14ac:dyDescent="0.25">
      <c r="A20" s="134" t="s">
        <v>18</v>
      </c>
      <c r="B20" s="73" t="s">
        <v>20</v>
      </c>
      <c r="C20" s="131">
        <v>100</v>
      </c>
      <c r="D20" s="67"/>
      <c r="E20" s="101"/>
    </row>
    <row r="21" spans="1:5" ht="35.65" customHeight="1" x14ac:dyDescent="0.25">
      <c r="A21" s="135"/>
      <c r="B21" s="5" t="s">
        <v>21</v>
      </c>
      <c r="C21" s="132"/>
      <c r="D21" s="29"/>
      <c r="E21" s="100"/>
    </row>
    <row r="22" spans="1:5" ht="60" customHeight="1" x14ac:dyDescent="0.25">
      <c r="A22" s="135"/>
      <c r="B22" s="5" t="s">
        <v>22</v>
      </c>
      <c r="C22" s="132"/>
      <c r="D22" s="29"/>
      <c r="E22" s="100"/>
    </row>
    <row r="23" spans="1:5" ht="69.599999999999994" customHeight="1" x14ac:dyDescent="0.25">
      <c r="A23" s="135"/>
      <c r="B23" s="5" t="s">
        <v>23</v>
      </c>
      <c r="C23" s="132"/>
      <c r="D23" s="29"/>
      <c r="E23" s="100"/>
    </row>
    <row r="24" spans="1:5" ht="26.1" customHeight="1" thickBot="1" x14ac:dyDescent="0.3">
      <c r="A24" s="136"/>
      <c r="B24" s="7" t="s">
        <v>24</v>
      </c>
      <c r="C24" s="137"/>
      <c r="D24" s="30"/>
      <c r="E24" s="100"/>
    </row>
    <row r="25" spans="1:5" ht="41.65" customHeight="1" x14ac:dyDescent="0.25">
      <c r="A25" s="120" t="s">
        <v>19</v>
      </c>
      <c r="B25" s="71" t="s">
        <v>25</v>
      </c>
      <c r="C25" s="138">
        <v>100</v>
      </c>
      <c r="D25" s="35"/>
      <c r="E25" s="101"/>
    </row>
    <row r="26" spans="1:5" ht="41.65" customHeight="1" x14ac:dyDescent="0.25">
      <c r="A26" s="121"/>
      <c r="B26" s="8" t="s">
        <v>26</v>
      </c>
      <c r="C26" s="139"/>
      <c r="D26" s="32"/>
      <c r="E26" s="57"/>
    </row>
    <row r="27" spans="1:5" ht="42.6" customHeight="1" x14ac:dyDescent="0.25">
      <c r="A27" s="121"/>
      <c r="B27" s="8" t="s">
        <v>27</v>
      </c>
      <c r="C27" s="139"/>
      <c r="D27" s="32"/>
      <c r="E27" s="57"/>
    </row>
    <row r="28" spans="1:5" ht="40.15" customHeight="1" x14ac:dyDescent="0.25">
      <c r="A28" s="121"/>
      <c r="B28" s="8" t="s">
        <v>28</v>
      </c>
      <c r="C28" s="139"/>
      <c r="D28" s="32"/>
      <c r="E28" s="57"/>
    </row>
    <row r="29" spans="1:5" ht="26.1" customHeight="1" thickBot="1" x14ac:dyDescent="0.3">
      <c r="A29" s="121"/>
      <c r="B29" s="16" t="s">
        <v>24</v>
      </c>
      <c r="C29" s="139"/>
      <c r="D29" s="36"/>
      <c r="E29" s="57"/>
    </row>
    <row r="30" spans="1:5" ht="96" customHeight="1" x14ac:dyDescent="0.25">
      <c r="A30" s="120" t="s">
        <v>29</v>
      </c>
      <c r="B30" s="71" t="s">
        <v>30</v>
      </c>
      <c r="C30" s="123">
        <v>100</v>
      </c>
      <c r="D30" s="67"/>
      <c r="E30" s="101"/>
    </row>
    <row r="31" spans="1:5" ht="56.1" customHeight="1" x14ac:dyDescent="0.25">
      <c r="A31" s="121"/>
      <c r="B31" s="8" t="s">
        <v>31</v>
      </c>
      <c r="C31" s="124"/>
      <c r="D31" s="32"/>
      <c r="E31" s="57"/>
    </row>
    <row r="32" spans="1:5" ht="54" customHeight="1" thickBot="1" x14ac:dyDescent="0.3">
      <c r="A32" s="122"/>
      <c r="B32" s="22" t="s">
        <v>32</v>
      </c>
      <c r="C32" s="125"/>
      <c r="D32" s="37"/>
      <c r="E32" s="57"/>
    </row>
    <row r="33" spans="1:5" ht="44.1" customHeight="1" thickTop="1" thickBot="1" x14ac:dyDescent="0.3">
      <c r="A33" s="113" t="s">
        <v>64</v>
      </c>
      <c r="B33" s="126"/>
      <c r="C33" s="127"/>
      <c r="D33" s="127"/>
      <c r="E33" s="96"/>
    </row>
    <row r="34" spans="1:5" x14ac:dyDescent="0.25">
      <c r="A34" s="13" t="s">
        <v>0</v>
      </c>
      <c r="B34" s="41" t="s">
        <v>4</v>
      </c>
      <c r="C34" s="41" t="s">
        <v>14</v>
      </c>
      <c r="D34" s="40" t="s">
        <v>5</v>
      </c>
      <c r="E34" s="99"/>
    </row>
    <row r="35" spans="1:5" ht="97.5" customHeight="1" x14ac:dyDescent="0.25">
      <c r="A35" s="64" t="s">
        <v>54</v>
      </c>
      <c r="B35" s="72" t="s">
        <v>55</v>
      </c>
      <c r="C35" s="66">
        <v>100</v>
      </c>
      <c r="D35" s="67"/>
      <c r="E35" s="101"/>
    </row>
    <row r="36" spans="1:5" ht="78.599999999999994" customHeight="1" thickBot="1" x14ac:dyDescent="0.3">
      <c r="A36" s="26" t="s">
        <v>56</v>
      </c>
      <c r="B36" s="74" t="s">
        <v>57</v>
      </c>
      <c r="C36" s="39">
        <v>100</v>
      </c>
      <c r="D36" s="10"/>
      <c r="E36" s="57"/>
    </row>
    <row r="37" spans="1:5" ht="40.35" customHeight="1" thickBot="1" x14ac:dyDescent="0.3">
      <c r="A37" s="113" t="s">
        <v>62</v>
      </c>
      <c r="B37" s="126"/>
      <c r="C37" s="127"/>
      <c r="D37" s="127"/>
      <c r="E37" s="96"/>
    </row>
    <row r="38" spans="1:5" ht="23.1" customHeight="1" x14ac:dyDescent="0.25">
      <c r="A38" s="13" t="s">
        <v>0</v>
      </c>
      <c r="B38" s="41" t="s">
        <v>4</v>
      </c>
      <c r="C38" s="41" t="s">
        <v>14</v>
      </c>
      <c r="D38" s="40" t="s">
        <v>5</v>
      </c>
      <c r="E38" s="99"/>
    </row>
    <row r="39" spans="1:5" ht="40.5" customHeight="1" x14ac:dyDescent="0.25">
      <c r="A39" s="128" t="s">
        <v>33</v>
      </c>
      <c r="B39" s="72" t="s">
        <v>93</v>
      </c>
      <c r="C39" s="131">
        <v>100</v>
      </c>
      <c r="D39" s="67"/>
      <c r="E39" s="101"/>
    </row>
    <row r="40" spans="1:5" ht="69" customHeight="1" x14ac:dyDescent="0.25">
      <c r="A40" s="129"/>
      <c r="B40" s="17" t="s">
        <v>35</v>
      </c>
      <c r="C40" s="132"/>
      <c r="D40" s="29"/>
      <c r="E40" s="100"/>
    </row>
    <row r="41" spans="1:5" ht="42.6" customHeight="1" x14ac:dyDescent="0.25">
      <c r="A41" s="130"/>
      <c r="B41" s="18" t="s">
        <v>36</v>
      </c>
      <c r="C41" s="133"/>
      <c r="D41" s="38"/>
      <c r="E41" s="100"/>
    </row>
    <row r="42" spans="1:5" ht="75" customHeight="1" thickBot="1" x14ac:dyDescent="0.3">
      <c r="A42" s="26" t="s">
        <v>34</v>
      </c>
      <c r="B42" s="74" t="s">
        <v>37</v>
      </c>
      <c r="C42" s="39">
        <v>100</v>
      </c>
      <c r="D42" s="10"/>
      <c r="E42" s="57"/>
    </row>
    <row r="43" spans="1:5" ht="38.1" customHeight="1" thickBot="1" x14ac:dyDescent="0.3">
      <c r="A43" s="113" t="s">
        <v>63</v>
      </c>
      <c r="B43" s="114"/>
      <c r="C43" s="114"/>
      <c r="D43" s="114"/>
      <c r="E43" s="94"/>
    </row>
    <row r="44" spans="1:5" ht="17.25" thickBot="1" x14ac:dyDescent="0.3">
      <c r="A44" s="13" t="s">
        <v>0</v>
      </c>
      <c r="B44" s="41" t="s">
        <v>4</v>
      </c>
      <c r="C44" s="41" t="s">
        <v>14</v>
      </c>
      <c r="D44" s="40" t="s">
        <v>5</v>
      </c>
      <c r="E44" s="99"/>
    </row>
    <row r="45" spans="1:5" ht="19.5" customHeight="1" x14ac:dyDescent="0.25">
      <c r="A45" s="115" t="s">
        <v>38</v>
      </c>
      <c r="B45" s="71" t="s">
        <v>38</v>
      </c>
      <c r="C45" s="23">
        <f>SUM(C46:C48)</f>
        <v>100</v>
      </c>
      <c r="D45" s="23"/>
      <c r="E45" s="101"/>
    </row>
    <row r="46" spans="1:5" ht="50.1" customHeight="1" x14ac:dyDescent="0.25">
      <c r="A46" s="116"/>
      <c r="B46" s="24" t="s">
        <v>39</v>
      </c>
      <c r="C46" s="70">
        <v>35</v>
      </c>
      <c r="D46" s="9"/>
      <c r="E46" s="57"/>
    </row>
    <row r="47" spans="1:5" ht="87" customHeight="1" x14ac:dyDescent="0.25">
      <c r="A47" s="117"/>
      <c r="B47" s="8" t="s">
        <v>40</v>
      </c>
      <c r="C47" s="70">
        <v>35</v>
      </c>
      <c r="D47" s="9"/>
      <c r="E47" s="57"/>
    </row>
    <row r="48" spans="1:5" ht="63.75" thickBot="1" x14ac:dyDescent="0.3">
      <c r="A48" s="118"/>
      <c r="B48" s="25" t="s">
        <v>41</v>
      </c>
      <c r="C48" s="12">
        <v>30</v>
      </c>
      <c r="D48" s="10"/>
      <c r="E48" s="57"/>
    </row>
    <row r="49" spans="1:6" ht="32.65" customHeight="1" thickBot="1" x14ac:dyDescent="0.3">
      <c r="A49" s="43"/>
      <c r="B49" s="86" t="e">
        <f>#REF!</f>
        <v>#REF!</v>
      </c>
      <c r="C49" s="119" t="s">
        <v>60</v>
      </c>
      <c r="D49" s="119"/>
      <c r="E49" s="102"/>
    </row>
    <row r="50" spans="1:6" ht="19.5" x14ac:dyDescent="0.25">
      <c r="A50" s="34"/>
      <c r="B50" s="85" t="s">
        <v>70</v>
      </c>
      <c r="C50" s="42" t="s">
        <v>58</v>
      </c>
      <c r="D50" s="42" t="s">
        <v>59</v>
      </c>
      <c r="E50" s="102"/>
    </row>
    <row r="51" spans="1:6" ht="33.6" customHeight="1" x14ac:dyDescent="0.25">
      <c r="A51" s="110" t="s">
        <v>67</v>
      </c>
      <c r="B51" s="75"/>
      <c r="C51" s="76"/>
      <c r="D51" s="77"/>
      <c r="E51" s="102"/>
    </row>
    <row r="52" spans="1:6" ht="33.6" customHeight="1" x14ac:dyDescent="0.25">
      <c r="A52" s="111"/>
      <c r="B52" s="78"/>
      <c r="C52" s="82"/>
      <c r="D52" s="79"/>
      <c r="E52" s="103"/>
    </row>
    <row r="53" spans="1:6" ht="33.6" customHeight="1" thickBot="1" x14ac:dyDescent="0.3">
      <c r="A53" s="112"/>
      <c r="B53" s="80"/>
      <c r="C53" s="83"/>
      <c r="D53" s="84"/>
      <c r="E53" s="103"/>
    </row>
    <row r="54" spans="1:6" ht="28.15" customHeight="1" x14ac:dyDescent="0.25">
      <c r="A54" s="34"/>
      <c r="B54" s="85" t="s">
        <v>68</v>
      </c>
      <c r="C54" s="42" t="s">
        <v>58</v>
      </c>
      <c r="D54" s="42" t="s">
        <v>59</v>
      </c>
      <c r="E54" s="102"/>
    </row>
    <row r="55" spans="1:6" ht="35.1" customHeight="1" x14ac:dyDescent="0.25">
      <c r="A55" s="110" t="s">
        <v>68</v>
      </c>
      <c r="B55" s="75"/>
      <c r="C55" s="76"/>
      <c r="D55" s="77"/>
      <c r="E55" s="102"/>
    </row>
    <row r="56" spans="1:6" ht="35.1" customHeight="1" x14ac:dyDescent="0.25">
      <c r="A56" s="111"/>
      <c r="B56" s="78"/>
      <c r="C56" s="79"/>
      <c r="D56" s="29"/>
      <c r="E56" s="100"/>
    </row>
    <row r="57" spans="1:6" ht="35.1" customHeight="1" thickBot="1" x14ac:dyDescent="0.3">
      <c r="A57" s="112"/>
      <c r="B57" s="80"/>
      <c r="C57" s="81"/>
      <c r="D57" s="30"/>
      <c r="E57" s="100"/>
    </row>
    <row r="58" spans="1:6" ht="44.1" customHeight="1" x14ac:dyDescent="0.25">
      <c r="A58" s="51" t="s">
        <v>66</v>
      </c>
    </row>
    <row r="59" spans="1:6" x14ac:dyDescent="0.25">
      <c r="A59" t="s">
        <v>70</v>
      </c>
      <c r="B59" s="1" t="s">
        <v>71</v>
      </c>
      <c r="C59" s="1" t="s">
        <v>72</v>
      </c>
      <c r="D59" s="104" t="s">
        <v>73</v>
      </c>
      <c r="E59" s="1" t="s">
        <v>98</v>
      </c>
      <c r="F59" s="1" t="s">
        <v>101</v>
      </c>
    </row>
    <row r="60" spans="1:6" x14ac:dyDescent="0.25">
      <c r="B60" s="54" t="s">
        <v>74</v>
      </c>
      <c r="C60" s="55">
        <f>SUM(C61:C62)</f>
        <v>191</v>
      </c>
      <c r="D60" s="55">
        <f t="shared" ref="D60:F60" si="0">SUM(D61:D62)</f>
        <v>190</v>
      </c>
      <c r="E60" s="55">
        <f t="shared" si="0"/>
        <v>192</v>
      </c>
      <c r="F60" s="55">
        <f t="shared" si="0"/>
        <v>195</v>
      </c>
    </row>
    <row r="61" spans="1:6" x14ac:dyDescent="0.25">
      <c r="A61" s="65"/>
      <c r="B61" s="56" t="s">
        <v>75</v>
      </c>
      <c r="C61" s="69">
        <v>95</v>
      </c>
      <c r="D61" s="57">
        <v>95</v>
      </c>
      <c r="E61" s="57">
        <v>96</v>
      </c>
      <c r="F61" s="58">
        <v>97</v>
      </c>
    </row>
    <row r="62" spans="1:6" x14ac:dyDescent="0.25">
      <c r="A62" s="65"/>
      <c r="B62" s="59" t="s">
        <v>76</v>
      </c>
      <c r="C62" s="60">
        <v>96</v>
      </c>
      <c r="D62" s="61">
        <v>95</v>
      </c>
      <c r="E62" s="61">
        <v>96</v>
      </c>
      <c r="F62" s="62">
        <v>98</v>
      </c>
    </row>
    <row r="63" spans="1:6" x14ac:dyDescent="0.25">
      <c r="B63" s="54" t="s">
        <v>77</v>
      </c>
      <c r="C63" s="55">
        <f>SUM(C64:C66)</f>
        <v>285</v>
      </c>
      <c r="D63" s="55">
        <f t="shared" ref="D63:F63" si="1">SUM(D64:D66)</f>
        <v>285</v>
      </c>
      <c r="E63" s="55">
        <f t="shared" si="1"/>
        <v>290</v>
      </c>
      <c r="F63" s="55">
        <f t="shared" si="1"/>
        <v>293</v>
      </c>
    </row>
    <row r="64" spans="1:6" x14ac:dyDescent="0.25">
      <c r="B64" s="56" t="s">
        <v>78</v>
      </c>
      <c r="C64" s="69">
        <v>95</v>
      </c>
      <c r="D64" s="57">
        <v>95</v>
      </c>
      <c r="E64" s="57">
        <v>97</v>
      </c>
      <c r="F64" s="58">
        <v>98</v>
      </c>
    </row>
    <row r="65" spans="2:6" x14ac:dyDescent="0.25">
      <c r="B65" s="56" t="s">
        <v>79</v>
      </c>
      <c r="C65" s="69">
        <v>96</v>
      </c>
      <c r="D65" s="63">
        <v>95</v>
      </c>
      <c r="E65" s="63">
        <v>96</v>
      </c>
      <c r="F65" s="58">
        <v>98</v>
      </c>
    </row>
    <row r="66" spans="2:6" x14ac:dyDescent="0.25">
      <c r="B66" s="59" t="s">
        <v>80</v>
      </c>
      <c r="C66" s="60">
        <v>94</v>
      </c>
      <c r="D66" s="61">
        <v>95</v>
      </c>
      <c r="E66" s="61">
        <v>97</v>
      </c>
      <c r="F66" s="62">
        <v>97</v>
      </c>
    </row>
    <row r="67" spans="2:6" x14ac:dyDescent="0.25">
      <c r="B67" s="54" t="s">
        <v>81</v>
      </c>
      <c r="C67" s="55">
        <f>SUM(C68:C69)</f>
        <v>189</v>
      </c>
      <c r="D67" s="55">
        <f t="shared" ref="D67:F67" si="2">SUM(D68:D69)</f>
        <v>190</v>
      </c>
      <c r="E67" s="55">
        <f t="shared" si="2"/>
        <v>193</v>
      </c>
      <c r="F67" s="55">
        <f t="shared" si="2"/>
        <v>192</v>
      </c>
    </row>
    <row r="68" spans="2:6" x14ac:dyDescent="0.25">
      <c r="B68" s="56" t="s">
        <v>82</v>
      </c>
      <c r="C68" s="69">
        <v>94</v>
      </c>
      <c r="D68" s="63">
        <v>95</v>
      </c>
      <c r="E68" s="63">
        <v>96</v>
      </c>
      <c r="F68" s="58">
        <v>96</v>
      </c>
    </row>
    <row r="69" spans="2:6" x14ac:dyDescent="0.25">
      <c r="B69" s="59" t="s">
        <v>83</v>
      </c>
      <c r="C69" s="60">
        <v>95</v>
      </c>
      <c r="D69" s="61">
        <v>95</v>
      </c>
      <c r="E69" s="61">
        <v>97</v>
      </c>
      <c r="F69" s="62">
        <v>96</v>
      </c>
    </row>
    <row r="70" spans="2:6" x14ac:dyDescent="0.25">
      <c r="B70" s="54" t="s">
        <v>84</v>
      </c>
      <c r="C70" s="55">
        <f>SUM(C71:C72)</f>
        <v>190</v>
      </c>
      <c r="D70" s="55">
        <f t="shared" ref="D70:F70" si="3">SUM(D71:D72)</f>
        <v>190</v>
      </c>
      <c r="E70" s="55">
        <f t="shared" si="3"/>
        <v>192</v>
      </c>
      <c r="F70" s="55">
        <f t="shared" si="3"/>
        <v>195</v>
      </c>
    </row>
    <row r="71" spans="2:6" x14ac:dyDescent="0.25">
      <c r="B71" s="56" t="s">
        <v>85</v>
      </c>
      <c r="C71" s="69">
        <v>95</v>
      </c>
      <c r="D71" s="63">
        <v>95</v>
      </c>
      <c r="E71" s="63">
        <v>96</v>
      </c>
      <c r="F71" s="58">
        <v>98</v>
      </c>
    </row>
    <row r="72" spans="2:6" x14ac:dyDescent="0.25">
      <c r="B72" s="59" t="s">
        <v>86</v>
      </c>
      <c r="C72" s="60">
        <v>95</v>
      </c>
      <c r="D72" s="61">
        <v>95</v>
      </c>
      <c r="E72" s="61">
        <v>96</v>
      </c>
      <c r="F72" s="62">
        <v>97</v>
      </c>
    </row>
    <row r="73" spans="2:6" x14ac:dyDescent="0.25">
      <c r="B73" s="54" t="s">
        <v>87</v>
      </c>
      <c r="C73" s="55">
        <f>SUM(C74:C76)</f>
        <v>95</v>
      </c>
      <c r="D73" s="55">
        <f t="shared" ref="D73:F73" si="4">SUM(D74:D76)</f>
        <v>95</v>
      </c>
      <c r="E73" s="55">
        <f t="shared" si="4"/>
        <v>96</v>
      </c>
      <c r="F73" s="55">
        <f t="shared" si="4"/>
        <v>95</v>
      </c>
    </row>
    <row r="74" spans="2:6" x14ac:dyDescent="0.25">
      <c r="B74" s="56" t="s">
        <v>88</v>
      </c>
      <c r="C74" s="69">
        <v>33</v>
      </c>
      <c r="D74" s="63">
        <v>33</v>
      </c>
      <c r="E74" s="63">
        <v>34</v>
      </c>
      <c r="F74" s="58">
        <v>34</v>
      </c>
    </row>
    <row r="75" spans="2:6" x14ac:dyDescent="0.25">
      <c r="B75" s="56" t="s">
        <v>89</v>
      </c>
      <c r="C75" s="69">
        <v>34</v>
      </c>
      <c r="D75" s="63">
        <v>33</v>
      </c>
      <c r="E75" s="63">
        <v>33</v>
      </c>
      <c r="F75" s="58">
        <v>33</v>
      </c>
    </row>
    <row r="76" spans="2:6" x14ac:dyDescent="0.25">
      <c r="B76" s="59" t="s">
        <v>90</v>
      </c>
      <c r="C76" s="60">
        <v>28</v>
      </c>
      <c r="D76" s="61">
        <v>29</v>
      </c>
      <c r="E76" s="61">
        <v>29</v>
      </c>
      <c r="F76" s="62">
        <v>28</v>
      </c>
    </row>
    <row r="77" spans="2:6" x14ac:dyDescent="0.25">
      <c r="C77" s="1">
        <f>C60+C63+C67+C70+C73</f>
        <v>950</v>
      </c>
      <c r="D77" s="1">
        <f t="shared" ref="D77:F77" si="5">D60+D63+D67+D70+D73</f>
        <v>950</v>
      </c>
      <c r="E77" s="1">
        <f t="shared" si="5"/>
        <v>963</v>
      </c>
      <c r="F77" s="1">
        <f t="shared" si="5"/>
        <v>970</v>
      </c>
    </row>
  </sheetData>
  <mergeCells count="22">
    <mergeCell ref="C49:D49"/>
    <mergeCell ref="A51:A53"/>
    <mergeCell ref="A55:A57"/>
    <mergeCell ref="A33:D33"/>
    <mergeCell ref="A37:D37"/>
    <mergeCell ref="A39:A41"/>
    <mergeCell ref="C39:C41"/>
    <mergeCell ref="A43:D43"/>
    <mergeCell ref="A45:A48"/>
    <mergeCell ref="A30:A32"/>
    <mergeCell ref="C30:C32"/>
    <mergeCell ref="A1:D1"/>
    <mergeCell ref="B2:D2"/>
    <mergeCell ref="A4:A8"/>
    <mergeCell ref="C4:C8"/>
    <mergeCell ref="A9:A17"/>
    <mergeCell ref="C9:C17"/>
    <mergeCell ref="A18:D18"/>
    <mergeCell ref="A20:A24"/>
    <mergeCell ref="C20:C24"/>
    <mergeCell ref="A25:A29"/>
    <mergeCell ref="C25:C29"/>
  </mergeCells>
  <phoneticPr fontId="1" type="noConversion"/>
  <pageMargins left="0.23622047244094491" right="0.23622047244094491" top="0.35433070866141736" bottom="0.35433070866141736" header="0.31496062992125984" footer="0.31496062992125984"/>
  <pageSetup paperSize="9" orientation="portrait" horizontalDpi="300" verticalDpi="300" r:id="rId1"/>
  <headerFooter>
    <oddFooter>&amp;R&amp;A</oddFooter>
  </headerFooter>
  <rowBreaks count="2" manualBreakCount="2">
    <brk id="32"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1-統計表-八卦山總</vt:lpstr>
      <vt:lpstr>1-松柏嶺</vt:lpstr>
      <vt:lpstr>1-生態</vt:lpstr>
      <vt:lpstr>'1-生態'!Print_Area</vt:lpstr>
      <vt:lpstr>'1-松柏嶺'!Print_Area</vt:lpstr>
      <vt:lpstr>'1-統計表-八卦山總'!Print_Area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林明和</dc:creator>
  <cp:lastModifiedBy>呂秉臻</cp:lastModifiedBy>
  <cp:lastPrinted>2025-06-24T03:20:55Z</cp:lastPrinted>
  <dcterms:created xsi:type="dcterms:W3CDTF">2020-03-26T02:34:46Z</dcterms:created>
  <dcterms:modified xsi:type="dcterms:W3CDTF">2026-06-24T03:54:03Z</dcterms:modified>
</cp:coreProperties>
</file>