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<sst xmlns="http://schemas.openxmlformats.org/spreadsheetml/2006/main" count="118" uniqueCount="73">
  <si>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</si>
  <si>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</si>
  <si>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</si>
  <si>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</si>
  <si>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</si>
  <si>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</si>
  <si>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</si>
  <si>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</si>
  <si>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</si>
  <si>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</si>
  <si>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</si>
  <si>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</si>
  <si>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</si>
  <si>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</si>
  <si>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</si>
  <si>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</si>
  <si>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</si>
  <si>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</si>
  <si>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</si>
  <si>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</si>
  <si>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</si>
  <si>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</si>
  <si>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</si>
  <si>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</si>
  <si>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</si>
  <si>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</si>
  <si>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</si>
  <si>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</si>
  <si>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</si>
  <si>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</si>
  <si>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</si>
  <si>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</si>
  <si>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</si>
  <si>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</si>
  <si>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</si>
  <si>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</si>
  <si>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</si>
  <si>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</si>
  <si>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</si>
  <si>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</si>
  <si>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</si>
  <si>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</si>
  <si>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</si>
  <si>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</si>
  <si>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</si>
  <si>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</si>
  <si>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</si>
  <si>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</si>
  <si>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</si>
  <si>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</si>
  <si>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</si>
  <si>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</si>
  <si>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</si>
  <si>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</si>
  <si>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</si>
  <si>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</si>
  <si>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</si>
  <si>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</si>
  <si>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</si>
  <si>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</si>
  <si>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</si>
  <si>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</si>
  <si>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</si>
  <si>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</si>
  <si>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</si>
  <si>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</si>
  <si>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</si>
  <si>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</si>
  <si>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</si>
  <si>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</si>
  <si>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</si>
  <si>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表1-8 115年1至5月來臺旅客人次～按停留夜數分
Table 1-8 Visitor Arrivals by Length of Stay,
January-May,2026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</si>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</sst>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37057.0</v>
      </c>
      <c r="E3" s="4" t="n">
        <v>87818.0</v>
      </c>
      <c r="F3" s="4" t="n">
        <v>122762.0</v>
      </c>
      <c r="G3" s="4" t="n">
        <v>104688.0</v>
      </c>
      <c r="H3" s="4" t="n">
        <v>83622.0</v>
      </c>
      <c r="I3" s="4" t="n">
        <v>25309.0</v>
      </c>
      <c r="J3" s="4" t="n">
        <v>6445.0</v>
      </c>
      <c r="K3" s="4" t="n">
        <v>1008.0</v>
      </c>
      <c r="L3" s="4" t="n">
        <v>678.0</v>
      </c>
      <c r="M3" s="4" t="n">
        <v>24324.0</v>
      </c>
      <c r="N3" s="11" t="n">
        <f>SUM(D3:M3)</f>
        <v>493711.0</v>
      </c>
      <c r="O3" s="4" t="n">
        <v>3139168.0</v>
      </c>
      <c r="P3" s="4" t="n">
        <v>1963327.0</v>
      </c>
      <c r="Q3" s="11" t="n">
        <f>SUM(D3:L3)</f>
        <v>469387.0</v>
      </c>
      <c r="R3" s="6" t="n">
        <f ref="R3:R48" si="0" t="shared">IF(P3&lt;&gt;0,P3/SUM(D3:L3),0)</f>
        <v>4.182746859201469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46308.0</v>
      </c>
      <c r="E4" s="5" t="n">
        <v>27460.0</v>
      </c>
      <c r="F4" s="5" t="n">
        <v>18243.0</v>
      </c>
      <c r="G4" s="5" t="n">
        <v>18639.0</v>
      </c>
      <c r="H4" s="5" t="n">
        <v>37164.0</v>
      </c>
      <c r="I4" s="5" t="n">
        <v>30899.0</v>
      </c>
      <c r="J4" s="5" t="n">
        <v>10863.0</v>
      </c>
      <c r="K4" s="5" t="n">
        <v>5858.0</v>
      </c>
      <c r="L4" s="5" t="n">
        <v>6472.0</v>
      </c>
      <c r="M4" s="5" t="n">
        <v>62117.0</v>
      </c>
      <c r="N4" s="11" t="n">
        <f ref="N4:N14" si="1" t="shared">SUM(D4:M4)</f>
        <v>264023.0</v>
      </c>
      <c r="O4" s="5" t="n">
        <v>5984734.0</v>
      </c>
      <c r="P4" s="5" t="n">
        <v>1807551.0</v>
      </c>
      <c r="Q4" s="11" t="n">
        <f ref="Q4:Q48" si="2" t="shared">SUM(D4:L4)</f>
        <v>201906.0</v>
      </c>
      <c r="R4" s="6" t="n">
        <f si="0" t="shared"/>
        <v>8.952438263350272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38542.0</v>
      </c>
      <c r="E5" s="5" t="n">
        <v>164852.0</v>
      </c>
      <c r="F5" s="5" t="n">
        <v>192888.0</v>
      </c>
      <c r="G5" s="5" t="n">
        <v>70275.0</v>
      </c>
      <c r="H5" s="5" t="n">
        <v>49674.0</v>
      </c>
      <c r="I5" s="5" t="n">
        <v>21742.0</v>
      </c>
      <c r="J5" s="5" t="n">
        <v>10283.0</v>
      </c>
      <c r="K5" s="5" t="n">
        <v>9067.0</v>
      </c>
      <c r="L5" s="5" t="n">
        <v>4727.0</v>
      </c>
      <c r="M5" s="5" t="n">
        <v>40703.0</v>
      </c>
      <c r="N5" s="11" t="n">
        <f si="1" t="shared"/>
        <v>602753.0</v>
      </c>
      <c r="O5" s="5" t="n">
        <v>4109931.0</v>
      </c>
      <c r="P5" s="5" t="n">
        <v>2707291.0</v>
      </c>
      <c r="Q5" s="11" t="n">
        <f si="2" t="shared"/>
        <v>562050.0</v>
      </c>
      <c r="R5" s="6" t="n">
        <f si="0" t="shared"/>
        <v>4.8168152299617475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14710.0</v>
      </c>
      <c r="E6" s="5" t="n">
        <v>74485.0</v>
      </c>
      <c r="F6" s="5" t="n">
        <v>258070.0</v>
      </c>
      <c r="G6" s="5" t="n">
        <v>73255.0</v>
      </c>
      <c r="H6" s="5" t="n">
        <v>33526.0</v>
      </c>
      <c r="I6" s="5" t="n">
        <v>9551.0</v>
      </c>
      <c r="J6" s="5" t="n">
        <v>4379.0</v>
      </c>
      <c r="K6" s="5" t="n">
        <v>3391.0</v>
      </c>
      <c r="L6" s="5" t="n">
        <v>2057.0</v>
      </c>
      <c r="M6" s="5" t="n">
        <v>14168.0</v>
      </c>
      <c r="N6" s="11" t="n">
        <f si="1" t="shared"/>
        <v>487592.0</v>
      </c>
      <c r="O6" s="5" t="n">
        <v>2465609.0</v>
      </c>
      <c r="P6" s="5" t="n">
        <v>1919763.0</v>
      </c>
      <c r="Q6" s="11" t="n">
        <f si="2" t="shared"/>
        <v>473424.0</v>
      </c>
      <c r="R6" s="6" t="n">
        <f si="0" t="shared"/>
        <v>4.05506057994525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1236.0</v>
      </c>
      <c r="E7" s="5" t="n">
        <v>796.0</v>
      </c>
      <c r="F7" s="5" t="n">
        <v>1446.0</v>
      </c>
      <c r="G7" s="5" t="n">
        <v>1521.0</v>
      </c>
      <c r="H7" s="5" t="n">
        <v>3123.0</v>
      </c>
      <c r="I7" s="5" t="n">
        <v>2784.0</v>
      </c>
      <c r="J7" s="5" t="n">
        <v>1286.0</v>
      </c>
      <c r="K7" s="5" t="n">
        <v>1423.0</v>
      </c>
      <c r="L7" s="5" t="n">
        <v>754.0</v>
      </c>
      <c r="M7" s="5" t="n">
        <v>4537.0</v>
      </c>
      <c r="N7" s="11" t="n">
        <f si="1" t="shared"/>
        <v>18906.0</v>
      </c>
      <c r="O7" s="5" t="n">
        <v>1222657.0</v>
      </c>
      <c r="P7" s="5" t="n">
        <v>212799.0</v>
      </c>
      <c r="Q7" s="11" t="n">
        <f si="2" t="shared"/>
        <v>14369.0</v>
      </c>
      <c r="R7" s="6" t="n">
        <f si="0" t="shared"/>
        <v>14.809590089776602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996.0</v>
      </c>
      <c r="E8" s="5" t="n">
        <v>999.0</v>
      </c>
      <c r="F8" s="5" t="n">
        <v>1285.0</v>
      </c>
      <c r="G8" s="5" t="n">
        <v>1218.0</v>
      </c>
      <c r="H8" s="5" t="n">
        <v>2313.0</v>
      </c>
      <c r="I8" s="5" t="n">
        <v>2751.0</v>
      </c>
      <c r="J8" s="5" t="n">
        <v>1958.0</v>
      </c>
      <c r="K8" s="5" t="n">
        <v>413.0</v>
      </c>
      <c r="L8" s="5" t="n">
        <v>160.0</v>
      </c>
      <c r="M8" s="5" t="n">
        <v>1206.0</v>
      </c>
      <c r="N8" s="11" t="n">
        <f si="1" t="shared"/>
        <v>13299.0</v>
      </c>
      <c r="O8" s="5" t="n">
        <v>230927.0</v>
      </c>
      <c r="P8" s="5" t="n">
        <v>127361.0</v>
      </c>
      <c r="Q8" s="11" t="n">
        <f si="2" t="shared"/>
        <v>12093.0</v>
      </c>
      <c r="R8" s="6" t="n">
        <f si="0" t="shared"/>
        <v>10.53179525345241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6718.0</v>
      </c>
      <c r="E9" s="5" t="n">
        <v>5929.0</v>
      </c>
      <c r="F9" s="5" t="n">
        <v>12226.0</v>
      </c>
      <c r="G9" s="5" t="n">
        <v>21614.0</v>
      </c>
      <c r="H9" s="5" t="n">
        <v>55438.0</v>
      </c>
      <c r="I9" s="5" t="n">
        <v>23406.0</v>
      </c>
      <c r="J9" s="5" t="n">
        <v>8229.0</v>
      </c>
      <c r="K9" s="5" t="n">
        <v>6300.0</v>
      </c>
      <c r="L9" s="5" t="n">
        <v>3790.0</v>
      </c>
      <c r="M9" s="5" t="n">
        <v>17911.0</v>
      </c>
      <c r="N9" s="11" t="n">
        <f si="1" t="shared"/>
        <v>161561.0</v>
      </c>
      <c r="O9" s="5" t="n">
        <v>5174837.0</v>
      </c>
      <c r="P9" s="5" t="n">
        <v>1448257.0</v>
      </c>
      <c r="Q9" s="11" t="n">
        <f si="2" t="shared"/>
        <v>143650.0</v>
      </c>
      <c r="R9" s="6" t="n">
        <f si="0" t="shared"/>
        <v>10.081844761573269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6234.0</v>
      </c>
      <c r="E10" s="5" t="n">
        <v>10882.0</v>
      </c>
      <c r="F10" s="5" t="n">
        <v>21482.0</v>
      </c>
      <c r="G10" s="5" t="n">
        <v>30057.0</v>
      </c>
      <c r="H10" s="5" t="n">
        <v>68737.0</v>
      </c>
      <c r="I10" s="5" t="n">
        <v>34370.0</v>
      </c>
      <c r="J10" s="5" t="n">
        <v>5064.0</v>
      </c>
      <c r="K10" s="5" t="n">
        <v>1321.0</v>
      </c>
      <c r="L10" s="5" t="n">
        <v>497.0</v>
      </c>
      <c r="M10" s="5" t="n">
        <v>4507.0</v>
      </c>
      <c r="N10" s="11" t="n">
        <f si="1" t="shared"/>
        <v>183151.0</v>
      </c>
      <c r="O10" s="5" t="n">
        <v>1341771.0</v>
      </c>
      <c r="P10" s="5" t="n">
        <v>1152481.0</v>
      </c>
      <c r="Q10" s="11" t="n">
        <f si="2" t="shared"/>
        <v>178644.0</v>
      </c>
      <c r="R10" s="6" t="n">
        <f si="0" t="shared"/>
        <v>6.451271803139204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7525.0</v>
      </c>
      <c r="E11" s="5" t="n">
        <v>2089.0</v>
      </c>
      <c r="F11" s="5" t="n">
        <v>3456.0</v>
      </c>
      <c r="G11" s="5" t="n">
        <v>3966.0</v>
      </c>
      <c r="H11" s="5" t="n">
        <v>13411.0</v>
      </c>
      <c r="I11" s="5" t="n">
        <v>13007.0</v>
      </c>
      <c r="J11" s="5" t="n">
        <v>2822.0</v>
      </c>
      <c r="K11" s="5" t="n">
        <v>3160.0</v>
      </c>
      <c r="L11" s="5" t="n">
        <v>1838.0</v>
      </c>
      <c r="M11" s="5" t="n">
        <v>47039.0</v>
      </c>
      <c r="N11" s="11" t="n">
        <f si="1" t="shared"/>
        <v>98313.0</v>
      </c>
      <c r="O11" s="5" t="n">
        <v>5.1015675E7</v>
      </c>
      <c r="P11" s="5" t="n">
        <v>596562.0</v>
      </c>
      <c r="Q11" s="11" t="n">
        <f si="2" t="shared"/>
        <v>51274.0</v>
      </c>
      <c r="R11" s="6" t="n">
        <f si="0" t="shared"/>
        <v>11.634785661348833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12290.0</v>
      </c>
      <c r="E12" s="5" t="n">
        <v>12458.0</v>
      </c>
      <c r="F12" s="5" t="n">
        <v>52044.0</v>
      </c>
      <c r="G12" s="5" t="n">
        <v>69107.0</v>
      </c>
      <c r="H12" s="5" t="n">
        <v>80848.0</v>
      </c>
      <c r="I12" s="5" t="n">
        <v>35464.0</v>
      </c>
      <c r="J12" s="5" t="n">
        <v>2087.0</v>
      </c>
      <c r="K12" s="5" t="n">
        <v>3050.0</v>
      </c>
      <c r="L12" s="5" t="n">
        <v>2277.0</v>
      </c>
      <c r="M12" s="5" t="n">
        <v>64498.0</v>
      </c>
      <c r="N12" s="11" t="n">
        <f si="1" t="shared"/>
        <v>334123.0</v>
      </c>
      <c r="O12" s="5" t="n">
        <v>3.4904519E7</v>
      </c>
      <c r="P12" s="5" t="n">
        <v>1676548.0</v>
      </c>
      <c r="Q12" s="11" t="n">
        <f si="2" t="shared"/>
        <v>269625.0</v>
      </c>
      <c r="R12" s="6" t="n">
        <f si="0" t="shared"/>
        <v>6.218073249884099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6378.0</v>
      </c>
      <c r="E13" s="5" t="n">
        <v>15552.0</v>
      </c>
      <c r="F13" s="5" t="n">
        <v>37817.0</v>
      </c>
      <c r="G13" s="5" t="n">
        <v>25689.0</v>
      </c>
      <c r="H13" s="5" t="n">
        <v>20745.0</v>
      </c>
      <c r="I13" s="5" t="n">
        <v>46755.0</v>
      </c>
      <c r="J13" s="5" t="n">
        <v>1747.0</v>
      </c>
      <c r="K13" s="5" t="n">
        <v>2253.0</v>
      </c>
      <c r="L13" s="5" t="n">
        <v>1614.0</v>
      </c>
      <c r="M13" s="5" t="n">
        <v>26262.0</v>
      </c>
      <c r="N13" s="11" t="n">
        <f si="1" t="shared"/>
        <v>184812.0</v>
      </c>
      <c r="O13" s="5" t="n">
        <v>1.6458613E7</v>
      </c>
      <c r="P13" s="5" t="n">
        <v>1209863.0</v>
      </c>
      <c r="Q13" s="11" t="n">
        <f si="2" t="shared"/>
        <v>158550.0</v>
      </c>
      <c r="R13" s="6" t="n">
        <f si="0" t="shared"/>
        <v>7.630797855566067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2717.0</v>
      </c>
      <c r="E14" s="5" t="n">
        <v>3960.0</v>
      </c>
      <c r="F14" s="5" t="n">
        <v>8822.0</v>
      </c>
      <c r="G14" s="5" t="n">
        <v>18658.0</v>
      </c>
      <c r="H14" s="5" t="n">
        <v>11127.0</v>
      </c>
      <c r="I14" s="5" t="n">
        <v>9504.0</v>
      </c>
      <c r="J14" s="5" t="n">
        <v>5312.0</v>
      </c>
      <c r="K14" s="5" t="n">
        <v>8142.0</v>
      </c>
      <c r="L14" s="5" t="n">
        <v>8901.0</v>
      </c>
      <c r="M14" s="5" t="n">
        <v>117161.0</v>
      </c>
      <c r="N14" s="11" t="n">
        <f si="1" t="shared"/>
        <v>194304.0</v>
      </c>
      <c r="O14" s="5" t="n">
        <v>6.6898888E7</v>
      </c>
      <c r="P14" s="5" t="n">
        <v>1460558.0</v>
      </c>
      <c r="Q14" s="11" t="n">
        <f si="2" t="shared"/>
        <v>77143.0</v>
      </c>
      <c r="R14" s="6" t="n">
        <f si="0" t="shared"/>
        <v>18.93312419791815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441.0</v>
      </c>
      <c r="E15" s="5" t="n">
        <f ref="E15:M15" si="3" t="shared">E16-E9-E10-E11-E12-E13-E14</f>
        <v>429.0</v>
      </c>
      <c r="F15" s="5" t="n">
        <f si="3" t="shared"/>
        <v>1169.0</v>
      </c>
      <c r="G15" s="5" t="n">
        <f si="3" t="shared"/>
        <v>1704.0</v>
      </c>
      <c r="H15" s="5" t="n">
        <f si="3" t="shared"/>
        <v>2804.0</v>
      </c>
      <c r="I15" s="5" t="n">
        <f si="3" t="shared"/>
        <v>2479.0</v>
      </c>
      <c r="J15" s="5" t="n">
        <f si="3" t="shared"/>
        <v>804.0</v>
      </c>
      <c r="K15" s="5" t="n">
        <f si="3" t="shared"/>
        <v>525.0</v>
      </c>
      <c r="L15" s="5" t="n">
        <f si="3" t="shared"/>
        <v>358.0</v>
      </c>
      <c r="M15" s="5" t="n">
        <f si="3" t="shared"/>
        <v>2649.0</v>
      </c>
      <c r="N15" s="5" t="n">
        <f ref="N15" si="4" t="shared">N16-N9-N10-N11-N12-N13-N14</f>
        <v>13362.0</v>
      </c>
      <c r="O15" s="5" t="n">
        <f>O16-O9-O10-O11-O12-O13-O14</f>
        <v>1086096.0</v>
      </c>
      <c r="P15" s="5" t="n">
        <f>P16-P9-P10-P11-P12-P13-P14</f>
        <v>127912.0</v>
      </c>
      <c r="Q15" s="11" t="n">
        <f si="2" t="shared"/>
        <v>10713.0</v>
      </c>
      <c r="R15" s="6" t="n">
        <f si="0" t="shared"/>
        <v>11.939886119667694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42303.0</v>
      </c>
      <c r="E16" s="5" t="n">
        <v>51299.0</v>
      </c>
      <c r="F16" s="5" t="n">
        <v>137016.0</v>
      </c>
      <c r="G16" s="5" t="n">
        <v>170795.0</v>
      </c>
      <c r="H16" s="5" t="n">
        <v>253110.0</v>
      </c>
      <c r="I16" s="5" t="n">
        <v>164985.0</v>
      </c>
      <c r="J16" s="5" t="n">
        <v>26065.0</v>
      </c>
      <c r="K16" s="5" t="n">
        <v>24751.0</v>
      </c>
      <c r="L16" s="5" t="n">
        <v>19275.0</v>
      </c>
      <c r="M16" s="5" t="n">
        <v>280027.0</v>
      </c>
      <c r="N16" s="11" t="n">
        <f ref="N16:N48" si="5" t="shared">SUM(D16:M16)</f>
        <v>1169626.0</v>
      </c>
      <c r="O16" s="5" t="n">
        <v>1.76880399E8</v>
      </c>
      <c r="P16" s="5" t="n">
        <v>7672181.0</v>
      </c>
      <c r="Q16" s="11" t="n">
        <f si="2" t="shared"/>
        <v>889599.0</v>
      </c>
      <c r="R16" s="6" t="n">
        <f si="0" t="shared"/>
        <v>8.62431387625211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536.0</v>
      </c>
      <c r="E17" s="5" t="n">
        <f ref="E17:M17" si="6" t="shared">E18-E16-E3-E4-E5-E6-E7-E8</f>
        <v>717.0</v>
      </c>
      <c r="F17" s="5" t="n">
        <f si="6" t="shared"/>
        <v>1152.0</v>
      </c>
      <c r="G17" s="5" t="n">
        <f si="6" t="shared"/>
        <v>831.0</v>
      </c>
      <c r="H17" s="5" t="n">
        <f si="6" t="shared"/>
        <v>1362.0</v>
      </c>
      <c r="I17" s="5" t="n">
        <f si="6" t="shared"/>
        <v>1252.0</v>
      </c>
      <c r="J17" s="5" t="n">
        <f si="6" t="shared"/>
        <v>905.0</v>
      </c>
      <c r="K17" s="5" t="n">
        <f si="6" t="shared"/>
        <v>832.0</v>
      </c>
      <c r="L17" s="5" t="n">
        <f si="6" t="shared"/>
        <v>616.0</v>
      </c>
      <c r="M17" s="5" t="n">
        <f si="6" t="shared"/>
        <v>2602.0</v>
      </c>
      <c r="N17" s="11" t="n">
        <f si="5" t="shared"/>
        <v>10805.0</v>
      </c>
      <c r="O17" s="5" t="n">
        <f>O18-O16-O3-O4-O5-O6-O7-O8</f>
        <v>842020.0</v>
      </c>
      <c r="P17" s="5" t="n">
        <f>P18-P16-P3-P4-P5-P6-P7-P8</f>
        <v>138215.0</v>
      </c>
      <c r="Q17" s="11" t="n">
        <f si="2" t="shared"/>
        <v>8203.0</v>
      </c>
      <c r="R17" s="6" t="n">
        <f si="0" t="shared"/>
        <v>16.849323418261612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181688.0</v>
      </c>
      <c r="E18" s="5" t="n">
        <v>408426.0</v>
      </c>
      <c r="F18" s="5" t="n">
        <v>732862.0</v>
      </c>
      <c r="G18" s="5" t="n">
        <v>441222.0</v>
      </c>
      <c r="H18" s="5" t="n">
        <v>463894.0</v>
      </c>
      <c r="I18" s="5" t="n">
        <v>259273.0</v>
      </c>
      <c r="J18" s="5" t="n">
        <v>62184.0</v>
      </c>
      <c r="K18" s="5" t="n">
        <v>46743.0</v>
      </c>
      <c r="L18" s="5" t="n">
        <v>34739.0</v>
      </c>
      <c r="M18" s="5" t="n">
        <v>429684.0</v>
      </c>
      <c r="N18" s="11" t="n">
        <f si="5" t="shared"/>
        <v>3060715.0</v>
      </c>
      <c r="O18" s="5" t="n">
        <v>1.94875445E8</v>
      </c>
      <c r="P18" s="5" t="n">
        <v>1.6548488E7</v>
      </c>
      <c r="Q18" s="11" t="n">
        <f si="2" t="shared"/>
        <v>2631031.0</v>
      </c>
      <c r="R18" s="6" t="n">
        <f si="0" t="shared"/>
        <v>6.289735088640157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4495.0</v>
      </c>
      <c r="E19" s="5" t="n">
        <v>3511.0</v>
      </c>
      <c r="F19" s="5" t="n">
        <v>5510.0</v>
      </c>
      <c r="G19" s="5" t="n">
        <v>5335.0</v>
      </c>
      <c r="H19" s="5" t="n">
        <v>10231.0</v>
      </c>
      <c r="I19" s="5" t="n">
        <v>11362.0</v>
      </c>
      <c r="J19" s="5" t="n">
        <v>4708.0</v>
      </c>
      <c r="K19" s="5" t="n">
        <v>1777.0</v>
      </c>
      <c r="L19" s="5" t="n">
        <v>784.0</v>
      </c>
      <c r="M19" s="5" t="n">
        <v>8457.0</v>
      </c>
      <c r="N19" s="11" t="n">
        <f si="5" t="shared"/>
        <v>56170.0</v>
      </c>
      <c r="O19" s="5" t="n">
        <v>735961.0</v>
      </c>
      <c r="P19" s="5" t="n">
        <v>467232.0</v>
      </c>
      <c r="Q19" s="11" t="n">
        <f si="2" t="shared"/>
        <v>47713.0</v>
      </c>
      <c r="R19" s="6" t="n">
        <f si="0" t="shared"/>
        <v>9.792551296292416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32343.0</v>
      </c>
      <c r="E20" s="5" t="n">
        <v>23065.0</v>
      </c>
      <c r="F20" s="5" t="n">
        <v>31163.0</v>
      </c>
      <c r="G20" s="5" t="n">
        <v>29740.0</v>
      </c>
      <c r="H20" s="5" t="n">
        <v>65601.0</v>
      </c>
      <c r="I20" s="5" t="n">
        <v>66572.0</v>
      </c>
      <c r="J20" s="5" t="n">
        <v>19889.0</v>
      </c>
      <c r="K20" s="5" t="n">
        <v>8885.0</v>
      </c>
      <c r="L20" s="5" t="n">
        <v>4611.0</v>
      </c>
      <c r="M20" s="5" t="n">
        <v>46459.0</v>
      </c>
      <c r="N20" s="11" t="n">
        <f si="5" t="shared"/>
        <v>328328.0</v>
      </c>
      <c r="O20" s="5" t="n">
        <v>3765643.0</v>
      </c>
      <c r="P20" s="5" t="n">
        <v>2541783.0</v>
      </c>
      <c r="Q20" s="11" t="n">
        <f si="2" t="shared"/>
        <v>281869.0</v>
      </c>
      <c r="R20" s="6" t="n">
        <f si="0" t="shared"/>
        <v>9.017603922389478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236.0</v>
      </c>
      <c r="E21" s="5" t="n">
        <v>198.0</v>
      </c>
      <c r="F21" s="5" t="n">
        <v>366.0</v>
      </c>
      <c r="G21" s="5" t="n">
        <v>180.0</v>
      </c>
      <c r="H21" s="5" t="n">
        <v>407.0</v>
      </c>
      <c r="I21" s="5" t="n">
        <v>320.0</v>
      </c>
      <c r="J21" s="5" t="n">
        <v>149.0</v>
      </c>
      <c r="K21" s="5" t="n">
        <v>90.0</v>
      </c>
      <c r="L21" s="5" t="n">
        <v>34.0</v>
      </c>
      <c r="M21" s="5" t="n">
        <v>547.0</v>
      </c>
      <c r="N21" s="11" t="n">
        <f si="5" t="shared"/>
        <v>2527.0</v>
      </c>
      <c r="O21" s="5" t="n">
        <v>51060.0</v>
      </c>
      <c r="P21" s="5" t="n">
        <v>18267.0</v>
      </c>
      <c r="Q21" s="11" t="n">
        <f si="2" t="shared"/>
        <v>1980.0</v>
      </c>
      <c r="R21" s="6" t="n">
        <f si="0" t="shared"/>
        <v>9.225757575757576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179.0</v>
      </c>
      <c r="E22" s="5" t="n">
        <v>227.0</v>
      </c>
      <c r="F22" s="5" t="n">
        <v>225.0</v>
      </c>
      <c r="G22" s="5" t="n">
        <v>246.0</v>
      </c>
      <c r="H22" s="5" t="n">
        <v>385.0</v>
      </c>
      <c r="I22" s="5" t="n">
        <v>444.0</v>
      </c>
      <c r="J22" s="5" t="n">
        <v>262.0</v>
      </c>
      <c r="K22" s="5" t="n">
        <v>153.0</v>
      </c>
      <c r="L22" s="5" t="n">
        <v>69.0</v>
      </c>
      <c r="M22" s="5" t="n">
        <v>366.0</v>
      </c>
      <c r="N22" s="11" t="n">
        <f si="5" t="shared"/>
        <v>2556.0</v>
      </c>
      <c r="O22" s="5" t="n">
        <v>59201.0</v>
      </c>
      <c r="P22" s="5" t="n">
        <v>26788.0</v>
      </c>
      <c r="Q22" s="11" t="n">
        <f si="2" t="shared"/>
        <v>2190.0</v>
      </c>
      <c r="R22" s="6" t="n">
        <f si="0" t="shared"/>
        <v>12.231963470319634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34.0</v>
      </c>
      <c r="E23" s="5" t="n">
        <v>46.0</v>
      </c>
      <c r="F23" s="5" t="n">
        <v>66.0</v>
      </c>
      <c r="G23" s="5" t="n">
        <v>69.0</v>
      </c>
      <c r="H23" s="5" t="n">
        <v>118.0</v>
      </c>
      <c r="I23" s="5" t="n">
        <v>103.0</v>
      </c>
      <c r="J23" s="5" t="n">
        <v>66.0</v>
      </c>
      <c r="K23" s="5" t="n">
        <v>47.0</v>
      </c>
      <c r="L23" s="5" t="n">
        <v>25.0</v>
      </c>
      <c r="M23" s="5" t="n">
        <v>115.0</v>
      </c>
      <c r="N23" s="11" t="n">
        <f si="5" t="shared"/>
        <v>689.0</v>
      </c>
      <c r="O23" s="5" t="n">
        <v>23565.0</v>
      </c>
      <c r="P23" s="5" t="n">
        <v>7597.0</v>
      </c>
      <c r="Q23" s="11" t="n">
        <f si="2" t="shared"/>
        <v>574.0</v>
      </c>
      <c r="R23" s="6" t="n">
        <f si="0" t="shared"/>
        <v>13.235191637630662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359.0</v>
      </c>
      <c r="E24" s="5" t="n">
        <f ref="E24:M24" si="7" t="shared">E25-E19-E20-E21-E22-E23</f>
        <v>388.0</v>
      </c>
      <c r="F24" s="5" t="n">
        <f si="7" t="shared"/>
        <v>475.0</v>
      </c>
      <c r="G24" s="5" t="n">
        <f si="7" t="shared"/>
        <v>328.0</v>
      </c>
      <c r="H24" s="5" t="n">
        <f si="7" t="shared"/>
        <v>695.0</v>
      </c>
      <c r="I24" s="5" t="n">
        <f si="7" t="shared"/>
        <v>629.0</v>
      </c>
      <c r="J24" s="5" t="n">
        <f si="7" t="shared"/>
        <v>488.0</v>
      </c>
      <c r="K24" s="5" t="n">
        <f si="7" t="shared"/>
        <v>383.0</v>
      </c>
      <c r="L24" s="5" t="n">
        <f si="7" t="shared"/>
        <v>309.0</v>
      </c>
      <c r="M24" s="5" t="n">
        <f si="7" t="shared"/>
        <v>1592.0</v>
      </c>
      <c r="N24" s="11" t="n">
        <f si="5" t="shared"/>
        <v>5646.0</v>
      </c>
      <c r="O24" s="5" t="n">
        <f>O25-O19-O20-O21-O22-O23</f>
        <v>433702.0</v>
      </c>
      <c r="P24" s="5" t="n">
        <f>P25-P19-P20-P21-P22-P23</f>
        <v>66327.0</v>
      </c>
      <c r="Q24" s="11" t="n">
        <f si="2" t="shared"/>
        <v>4054.0</v>
      </c>
      <c r="R24" s="6" t="n">
        <f si="0" t="shared"/>
        <v>16.360878145041934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37646.0</v>
      </c>
      <c r="E25" s="5" t="n">
        <v>27435.0</v>
      </c>
      <c r="F25" s="5" t="n">
        <v>37805.0</v>
      </c>
      <c r="G25" s="5" t="n">
        <v>35898.0</v>
      </c>
      <c r="H25" s="5" t="n">
        <v>77437.0</v>
      </c>
      <c r="I25" s="5" t="n">
        <v>79430.0</v>
      </c>
      <c r="J25" s="5" t="n">
        <v>25562.0</v>
      </c>
      <c r="K25" s="5" t="n">
        <v>11335.0</v>
      </c>
      <c r="L25" s="5" t="n">
        <v>5832.0</v>
      </c>
      <c r="M25" s="5" t="n">
        <v>57536.0</v>
      </c>
      <c r="N25" s="11" t="n">
        <f si="5" t="shared"/>
        <v>395916.0</v>
      </c>
      <c r="O25" s="5" t="n">
        <v>5069132.0</v>
      </c>
      <c r="P25" s="5" t="n">
        <v>3127994.0</v>
      </c>
      <c r="Q25" s="11" t="n">
        <f si="2" t="shared"/>
        <v>338380.0</v>
      </c>
      <c r="R25" s="6" t="n">
        <f si="0" t="shared"/>
        <v>9.2440274247887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302.0</v>
      </c>
      <c r="E26" s="5" t="n">
        <v>191.0</v>
      </c>
      <c r="F26" s="5" t="n">
        <v>232.0</v>
      </c>
      <c r="G26" s="5" t="n">
        <v>295.0</v>
      </c>
      <c r="H26" s="5" t="n">
        <v>632.0</v>
      </c>
      <c r="I26" s="5" t="n">
        <v>1110.0</v>
      </c>
      <c r="J26" s="5" t="n">
        <v>465.0</v>
      </c>
      <c r="K26" s="5" t="n">
        <v>323.0</v>
      </c>
      <c r="L26" s="5" t="n">
        <v>139.0</v>
      </c>
      <c r="M26" s="5" t="n">
        <v>550.0</v>
      </c>
      <c r="N26" s="11" t="n">
        <f si="5" t="shared"/>
        <v>4239.0</v>
      </c>
      <c r="O26" s="5" t="n">
        <v>78904.0</v>
      </c>
      <c r="P26" s="5" t="n">
        <v>52764.0</v>
      </c>
      <c r="Q26" s="11" t="n">
        <f si="2" t="shared"/>
        <v>3689.0</v>
      </c>
      <c r="R26" s="6" t="n">
        <f si="0" t="shared"/>
        <v>14.30306316074817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1175.0</v>
      </c>
      <c r="E27" s="5" t="n">
        <v>1199.0</v>
      </c>
      <c r="F27" s="5" t="n">
        <v>1551.0</v>
      </c>
      <c r="G27" s="5" t="n">
        <v>1431.0</v>
      </c>
      <c r="H27" s="5" t="n">
        <v>3326.0</v>
      </c>
      <c r="I27" s="5" t="n">
        <v>6007.0</v>
      </c>
      <c r="J27" s="5" t="n">
        <v>2669.0</v>
      </c>
      <c r="K27" s="5" t="n">
        <v>1431.0</v>
      </c>
      <c r="L27" s="5" t="n">
        <v>812.0</v>
      </c>
      <c r="M27" s="5" t="n">
        <v>4112.0</v>
      </c>
      <c r="N27" s="11" t="n">
        <f si="5" t="shared"/>
        <v>23713.0</v>
      </c>
      <c r="O27" s="5" t="n">
        <v>456023.0</v>
      </c>
      <c r="P27" s="5" t="n">
        <v>280056.0</v>
      </c>
      <c r="Q27" s="11" t="n">
        <f si="2" t="shared"/>
        <v>19601.0</v>
      </c>
      <c r="R27" s="6" t="n">
        <f si="0" t="shared"/>
        <v>14.287842457017499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1717.0</v>
      </c>
      <c r="E28" s="5" t="n">
        <v>4356.0</v>
      </c>
      <c r="F28" s="5" t="n">
        <v>2718.0</v>
      </c>
      <c r="G28" s="5" t="n">
        <v>2549.0</v>
      </c>
      <c r="H28" s="5" t="n">
        <v>5384.0</v>
      </c>
      <c r="I28" s="5" t="n">
        <v>9168.0</v>
      </c>
      <c r="J28" s="5" t="n">
        <v>4594.0</v>
      </c>
      <c r="K28" s="5" t="n">
        <v>1515.0</v>
      </c>
      <c r="L28" s="5" t="n">
        <v>638.0</v>
      </c>
      <c r="M28" s="5" t="n">
        <v>8956.0</v>
      </c>
      <c r="N28" s="11" t="n">
        <f si="5" t="shared"/>
        <v>41595.0</v>
      </c>
      <c r="O28" s="5" t="n">
        <v>485747.0</v>
      </c>
      <c r="P28" s="5" t="n">
        <v>371167.0</v>
      </c>
      <c r="Q28" s="11" t="n">
        <f si="2" t="shared"/>
        <v>32639.0</v>
      </c>
      <c r="R28" s="6" t="n">
        <f si="0" t="shared"/>
        <v>11.371886393578235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852.0</v>
      </c>
      <c r="E29" s="5" t="n">
        <v>760.0</v>
      </c>
      <c r="F29" s="5" t="n">
        <v>908.0</v>
      </c>
      <c r="G29" s="5" t="n">
        <v>673.0</v>
      </c>
      <c r="H29" s="5" t="n">
        <v>1356.0</v>
      </c>
      <c r="I29" s="5" t="n">
        <v>1546.0</v>
      </c>
      <c r="J29" s="5" t="n">
        <v>632.0</v>
      </c>
      <c r="K29" s="5" t="n">
        <v>370.0</v>
      </c>
      <c r="L29" s="5" t="n">
        <v>198.0</v>
      </c>
      <c r="M29" s="5" t="n">
        <v>2490.0</v>
      </c>
      <c r="N29" s="11" t="n">
        <f si="5" t="shared"/>
        <v>9785.0</v>
      </c>
      <c r="O29" s="5" t="n">
        <v>134802.0</v>
      </c>
      <c r="P29" s="5" t="n">
        <v>76387.0</v>
      </c>
      <c r="Q29" s="11" t="n">
        <f si="2" t="shared"/>
        <v>7295.0</v>
      </c>
      <c r="R29" s="6" t="n">
        <f si="0" t="shared"/>
        <v>10.471144619602468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839.0</v>
      </c>
      <c r="E30" s="5" t="n">
        <v>724.0</v>
      </c>
      <c r="F30" s="5" t="n">
        <v>904.0</v>
      </c>
      <c r="G30" s="5" t="n">
        <v>883.0</v>
      </c>
      <c r="H30" s="5" t="n">
        <v>2010.0</v>
      </c>
      <c r="I30" s="5" t="n">
        <v>3360.0</v>
      </c>
      <c r="J30" s="5" t="n">
        <v>1829.0</v>
      </c>
      <c r="K30" s="5" t="n">
        <v>580.0</v>
      </c>
      <c r="L30" s="5" t="n">
        <v>200.0</v>
      </c>
      <c r="M30" s="5" t="n">
        <v>1115.0</v>
      </c>
      <c r="N30" s="11" t="n">
        <f si="5" t="shared"/>
        <v>12444.0</v>
      </c>
      <c r="O30" s="5" t="n">
        <v>174802.0</v>
      </c>
      <c r="P30" s="5" t="n">
        <v>135891.0</v>
      </c>
      <c r="Q30" s="11" t="n">
        <f si="2" t="shared"/>
        <v>11329.0</v>
      </c>
      <c r="R30" s="6" t="n">
        <f si="0" t="shared"/>
        <v>11.994968664489363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450.0</v>
      </c>
      <c r="E31" s="5" t="n">
        <v>548.0</v>
      </c>
      <c r="F31" s="5" t="n">
        <v>603.0</v>
      </c>
      <c r="G31" s="5" t="n">
        <v>580.0</v>
      </c>
      <c r="H31" s="5" t="n">
        <v>1221.0</v>
      </c>
      <c r="I31" s="5" t="n">
        <v>2061.0</v>
      </c>
      <c r="J31" s="5" t="n">
        <v>850.0</v>
      </c>
      <c r="K31" s="5" t="n">
        <v>236.0</v>
      </c>
      <c r="L31" s="5" t="n">
        <v>92.0</v>
      </c>
      <c r="M31" s="5" t="n">
        <v>1029.0</v>
      </c>
      <c r="N31" s="11" t="n">
        <f si="5" t="shared"/>
        <v>7670.0</v>
      </c>
      <c r="O31" s="5" t="n">
        <v>91208.0</v>
      </c>
      <c r="P31" s="5" t="n">
        <v>70331.0</v>
      </c>
      <c r="Q31" s="11" t="n">
        <f si="2" t="shared"/>
        <v>6641.0</v>
      </c>
      <c r="R31" s="6" t="n">
        <f si="0" t="shared"/>
        <v>10.59042312904683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412.0</v>
      </c>
      <c r="E32" s="5" t="n">
        <v>432.0</v>
      </c>
      <c r="F32" s="5" t="n">
        <v>462.0</v>
      </c>
      <c r="G32" s="5" t="n">
        <v>390.0</v>
      </c>
      <c r="H32" s="5" t="n">
        <v>1009.0</v>
      </c>
      <c r="I32" s="5" t="n">
        <v>1484.0</v>
      </c>
      <c r="J32" s="5" t="n">
        <v>637.0</v>
      </c>
      <c r="K32" s="5" t="n">
        <v>319.0</v>
      </c>
      <c r="L32" s="5" t="n">
        <v>155.0</v>
      </c>
      <c r="M32" s="5" t="n">
        <v>1087.0</v>
      </c>
      <c r="N32" s="11" t="n">
        <f si="5" t="shared"/>
        <v>6387.0</v>
      </c>
      <c r="O32" s="5" t="n">
        <v>99591.0</v>
      </c>
      <c r="P32" s="5" t="n">
        <v>65700.0</v>
      </c>
      <c r="Q32" s="11" t="n">
        <f si="2" t="shared"/>
        <v>5300.0</v>
      </c>
      <c r="R32" s="6" t="n">
        <f si="0" t="shared"/>
        <v>12.39622641509434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3081.0</v>
      </c>
      <c r="E33" s="5" t="n">
        <v>2269.0</v>
      </c>
      <c r="F33" s="5" t="n">
        <v>3025.0</v>
      </c>
      <c r="G33" s="5" t="n">
        <v>2815.0</v>
      </c>
      <c r="H33" s="5" t="n">
        <v>5462.0</v>
      </c>
      <c r="I33" s="5" t="n">
        <v>6632.0</v>
      </c>
      <c r="J33" s="5" t="n">
        <v>3193.0</v>
      </c>
      <c r="K33" s="5" t="n">
        <v>1710.0</v>
      </c>
      <c r="L33" s="5" t="n">
        <v>748.0</v>
      </c>
      <c r="M33" s="5" t="n">
        <v>4780.0</v>
      </c>
      <c r="N33" s="11" t="n">
        <f si="5" t="shared"/>
        <v>33715.0</v>
      </c>
      <c r="O33" s="5" t="n">
        <v>605391.0</v>
      </c>
      <c r="P33" s="5" t="n">
        <v>331854.0</v>
      </c>
      <c r="Q33" s="11" t="n">
        <f si="2" t="shared"/>
        <v>28935.0</v>
      </c>
      <c r="R33" s="6" t="n">
        <f si="0" t="shared"/>
        <v>11.468947641264904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335.0</v>
      </c>
      <c r="E34" s="5" t="n">
        <v>336.0</v>
      </c>
      <c r="F34" s="5" t="n">
        <v>376.0</v>
      </c>
      <c r="G34" s="5" t="n">
        <v>334.0</v>
      </c>
      <c r="H34" s="5" t="n">
        <v>761.0</v>
      </c>
      <c r="I34" s="5" t="n">
        <v>1244.0</v>
      </c>
      <c r="J34" s="5" t="n">
        <v>520.0</v>
      </c>
      <c r="K34" s="5" t="n">
        <v>195.0</v>
      </c>
      <c r="L34" s="5" t="n">
        <v>89.0</v>
      </c>
      <c r="M34" s="5" t="n">
        <v>1122.0</v>
      </c>
      <c r="N34" s="11" t="n">
        <f si="5" t="shared"/>
        <v>5312.0</v>
      </c>
      <c r="O34" s="5" t="n">
        <v>62806.0</v>
      </c>
      <c r="P34" s="5" t="n">
        <v>47343.0</v>
      </c>
      <c r="Q34" s="11" t="n">
        <f si="2" t="shared"/>
        <v>4190.0</v>
      </c>
      <c r="R34" s="6" t="n">
        <f si="0" t="shared"/>
        <v>11.299045346062053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155.0</v>
      </c>
      <c r="E35" s="5" t="n">
        <v>80.0</v>
      </c>
      <c r="F35" s="5" t="n">
        <v>76.0</v>
      </c>
      <c r="G35" s="5" t="n">
        <v>60.0</v>
      </c>
      <c r="H35" s="5" t="n">
        <v>97.0</v>
      </c>
      <c r="I35" s="5" t="n">
        <v>85.0</v>
      </c>
      <c r="J35" s="5" t="n">
        <v>44.0</v>
      </c>
      <c r="K35" s="5" t="n">
        <v>29.0</v>
      </c>
      <c r="L35" s="5" t="n">
        <v>13.0</v>
      </c>
      <c r="M35" s="5" t="n">
        <v>129.0</v>
      </c>
      <c r="N35" s="11" t="n">
        <f si="5" t="shared"/>
        <v>768.0</v>
      </c>
      <c r="O35" s="5" t="n">
        <v>11852.0</v>
      </c>
      <c r="P35" s="5" t="n">
        <v>5526.0</v>
      </c>
      <c r="Q35" s="11" t="n">
        <f si="2" t="shared"/>
        <v>639.0</v>
      </c>
      <c r="R35" s="6" t="n">
        <f si="0" t="shared"/>
        <v>8.647887323943662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216.0</v>
      </c>
      <c r="E36" s="5" t="n">
        <v>231.0</v>
      </c>
      <c r="F36" s="5" t="n">
        <v>357.0</v>
      </c>
      <c r="G36" s="5" t="n">
        <v>311.0</v>
      </c>
      <c r="H36" s="5" t="n">
        <v>690.0</v>
      </c>
      <c r="I36" s="5" t="n">
        <v>903.0</v>
      </c>
      <c r="J36" s="5" t="n">
        <v>396.0</v>
      </c>
      <c r="K36" s="5" t="n">
        <v>180.0</v>
      </c>
      <c r="L36" s="5" t="n">
        <v>70.0</v>
      </c>
      <c r="M36" s="5" t="n">
        <v>298.0</v>
      </c>
      <c r="N36" s="11" t="n">
        <f si="5" t="shared"/>
        <v>3652.0</v>
      </c>
      <c r="O36" s="5" t="n">
        <v>53511.0</v>
      </c>
      <c r="P36" s="5" t="n">
        <v>38495.0</v>
      </c>
      <c r="Q36" s="11" t="n">
        <f si="2" t="shared"/>
        <v>3354.0</v>
      </c>
      <c r="R36" s="6" t="n">
        <f si="0" t="shared"/>
        <v>11.477340488968396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287.0</v>
      </c>
      <c r="E37" s="5" t="n">
        <v>185.0</v>
      </c>
      <c r="F37" s="5" t="n">
        <v>260.0</v>
      </c>
      <c r="G37" s="5" t="n">
        <v>169.0</v>
      </c>
      <c r="H37" s="5" t="n">
        <v>516.0</v>
      </c>
      <c r="I37" s="5" t="n">
        <v>617.0</v>
      </c>
      <c r="J37" s="5" t="n">
        <v>319.0</v>
      </c>
      <c r="K37" s="5" t="n">
        <v>286.0</v>
      </c>
      <c r="L37" s="5" t="n">
        <v>163.0</v>
      </c>
      <c r="M37" s="5" t="n">
        <v>864.0</v>
      </c>
      <c r="N37" s="11" t="n">
        <f si="5" t="shared"/>
        <v>3666.0</v>
      </c>
      <c r="O37" s="5" t="n">
        <v>143552.0</v>
      </c>
      <c r="P37" s="5" t="n">
        <v>44042.0</v>
      </c>
      <c r="Q37" s="11" t="n">
        <f si="2" t="shared"/>
        <v>2802.0</v>
      </c>
      <c r="R37" s="6" t="n">
        <f si="0" t="shared"/>
        <v>15.718058529621699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2699.0</v>
      </c>
      <c r="E38" s="5" t="n">
        <f ref="E38:M38" si="8" t="shared">E39-E26-E27-E28-E29-E30-E31-E32-E33-E34-E35-E36-E37</f>
        <v>1934.0</v>
      </c>
      <c r="F38" s="5" t="n">
        <f si="8" t="shared"/>
        <v>2707.0</v>
      </c>
      <c r="G38" s="5" t="n">
        <f si="8" t="shared"/>
        <v>2137.0</v>
      </c>
      <c r="H38" s="5" t="n">
        <f si="8" t="shared"/>
        <v>4890.0</v>
      </c>
      <c r="I38" s="5" t="n">
        <f si="8" t="shared"/>
        <v>5729.0</v>
      </c>
      <c r="J38" s="5" t="n">
        <f si="8" t="shared"/>
        <v>2475.0</v>
      </c>
      <c r="K38" s="5" t="n">
        <f si="8" t="shared"/>
        <v>1560.0</v>
      </c>
      <c r="L38" s="5" t="n">
        <f si="8" t="shared"/>
        <v>759.0</v>
      </c>
      <c r="M38" s="5" t="n">
        <f si="8" t="shared"/>
        <v>5693.0</v>
      </c>
      <c r="N38" s="11" t="n">
        <f si="5" t="shared"/>
        <v>30583.0</v>
      </c>
      <c r="O38" s="5" t="n">
        <f>O39-O26-O27-O28-O29-O30-O31-O32-O33-O34-O35-O36-O37</f>
        <v>517154.0</v>
      </c>
      <c r="P38" s="5" t="n">
        <f>P39-P26-P27-P28-P29-P30-P31-P32-P33-P34-P35-P36-P37</f>
        <v>292366.0</v>
      </c>
      <c r="Q38" s="11" t="n">
        <f si="2" t="shared"/>
        <v>24890.0</v>
      </c>
      <c r="R38" s="6" t="n">
        <f si="0" t="shared"/>
        <v>11.746323824829249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12520.0</v>
      </c>
      <c r="E39" s="5" t="n">
        <v>13245.0</v>
      </c>
      <c r="F39" s="5" t="n">
        <v>14179.0</v>
      </c>
      <c r="G39" s="5" t="n">
        <v>12627.0</v>
      </c>
      <c r="H39" s="5" t="n">
        <v>27354.0</v>
      </c>
      <c r="I39" s="5" t="n">
        <v>39946.0</v>
      </c>
      <c r="J39" s="5" t="n">
        <v>18623.0</v>
      </c>
      <c r="K39" s="5" t="n">
        <v>8734.0</v>
      </c>
      <c r="L39" s="5" t="n">
        <v>4076.0</v>
      </c>
      <c r="M39" s="5" t="n">
        <v>32225.0</v>
      </c>
      <c r="N39" s="11" t="n">
        <f si="5" t="shared"/>
        <v>183529.0</v>
      </c>
      <c r="O39" s="5" t="n">
        <v>2915343.0</v>
      </c>
      <c r="P39" s="5" t="n">
        <v>1811922.0</v>
      </c>
      <c r="Q39" s="11" t="n">
        <f si="2" t="shared"/>
        <v>151304.0</v>
      </c>
      <c r="R39" s="6" t="n">
        <f si="0" t="shared"/>
        <v>11.975374081319726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3968.0</v>
      </c>
      <c r="E40" s="5" t="n">
        <v>2827.0</v>
      </c>
      <c r="F40" s="5" t="n">
        <v>4888.0</v>
      </c>
      <c r="G40" s="5" t="n">
        <v>5559.0</v>
      </c>
      <c r="H40" s="5" t="n">
        <v>13813.0</v>
      </c>
      <c r="I40" s="5" t="n">
        <v>16191.0</v>
      </c>
      <c r="J40" s="5" t="n">
        <v>5371.0</v>
      </c>
      <c r="K40" s="5" t="n">
        <v>1592.0</v>
      </c>
      <c r="L40" s="5" t="n">
        <v>424.0</v>
      </c>
      <c r="M40" s="5" t="n">
        <v>6840.0</v>
      </c>
      <c r="N40" s="11" t="n">
        <f si="5" t="shared"/>
        <v>61473.0</v>
      </c>
      <c r="O40" s="5" t="n">
        <v>597984.0</v>
      </c>
      <c r="P40" s="5" t="n">
        <v>511635.0</v>
      </c>
      <c r="Q40" s="11" t="n">
        <f si="2" t="shared"/>
        <v>54633.0</v>
      </c>
      <c r="R40" s="6" t="n">
        <f si="0" t="shared"/>
        <v>9.364944264455549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566.0</v>
      </c>
      <c r="E41" s="5" t="n">
        <v>413.0</v>
      </c>
      <c r="F41" s="5" t="n">
        <v>714.0</v>
      </c>
      <c r="G41" s="5" t="n">
        <v>679.0</v>
      </c>
      <c r="H41" s="5" t="n">
        <v>1530.0</v>
      </c>
      <c r="I41" s="5" t="n">
        <v>1787.0</v>
      </c>
      <c r="J41" s="5" t="n">
        <v>974.0</v>
      </c>
      <c r="K41" s="5" t="n">
        <v>423.0</v>
      </c>
      <c r="L41" s="5" t="n">
        <v>118.0</v>
      </c>
      <c r="M41" s="5" t="n">
        <v>1240.0</v>
      </c>
      <c r="N41" s="11" t="n">
        <f si="5" t="shared"/>
        <v>8444.0</v>
      </c>
      <c r="O41" s="5" t="n">
        <v>121003.0</v>
      </c>
      <c r="P41" s="5" t="n">
        <v>81886.0</v>
      </c>
      <c r="Q41" s="11" t="n">
        <f si="2" t="shared"/>
        <v>7204.0</v>
      </c>
      <c r="R41" s="6" t="n">
        <f si="0" t="shared"/>
        <v>11.366740699611327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133.0</v>
      </c>
      <c r="E42" s="5" t="n">
        <f ref="E42:M42" si="9" t="shared">E43-E40-E41</f>
        <v>42.0</v>
      </c>
      <c r="F42" s="5" t="n">
        <f si="9" t="shared"/>
        <v>44.0</v>
      </c>
      <c r="G42" s="5" t="n">
        <f si="9" t="shared"/>
        <v>54.0</v>
      </c>
      <c r="H42" s="5" t="n">
        <f si="9" t="shared"/>
        <v>165.0</v>
      </c>
      <c r="I42" s="5" t="n">
        <f si="9" t="shared"/>
        <v>249.0</v>
      </c>
      <c r="J42" s="5" t="n">
        <f si="9" t="shared"/>
        <v>138.0</v>
      </c>
      <c r="K42" s="5" t="n">
        <f si="9" t="shared"/>
        <v>68.0</v>
      </c>
      <c r="L42" s="5" t="n">
        <f si="9" t="shared"/>
        <v>28.0</v>
      </c>
      <c r="M42" s="5" t="n">
        <f si="9" t="shared"/>
        <v>118.0</v>
      </c>
      <c r="N42" s="11" t="n">
        <f si="5" t="shared"/>
        <v>1039.0</v>
      </c>
      <c r="O42" s="5" t="n">
        <f>O43-O40-O41</f>
        <v>45691.0</v>
      </c>
      <c r="P42" s="5" t="n">
        <f>P43-P40-P41</f>
        <v>12039.0</v>
      </c>
      <c r="Q42" s="11" t="n">
        <f si="2" t="shared"/>
        <v>921.0</v>
      </c>
      <c r="R42" s="6" t="n">
        <f si="0" t="shared"/>
        <v>13.071661237785015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4667.0</v>
      </c>
      <c r="E43" s="5" t="n">
        <v>3282.0</v>
      </c>
      <c r="F43" s="5" t="n">
        <v>5646.0</v>
      </c>
      <c r="G43" s="5" t="n">
        <v>6292.0</v>
      </c>
      <c r="H43" s="5" t="n">
        <v>15508.0</v>
      </c>
      <c r="I43" s="5" t="n">
        <v>18227.0</v>
      </c>
      <c r="J43" s="5" t="n">
        <v>6483.0</v>
      </c>
      <c r="K43" s="5" t="n">
        <v>2083.0</v>
      </c>
      <c r="L43" s="5" t="n">
        <v>570.0</v>
      </c>
      <c r="M43" s="5" t="n">
        <v>8198.0</v>
      </c>
      <c r="N43" s="11" t="n">
        <f si="5" t="shared"/>
        <v>70956.0</v>
      </c>
      <c r="O43" s="5" t="n">
        <v>764678.0</v>
      </c>
      <c r="P43" s="5" t="n">
        <v>605560.0</v>
      </c>
      <c r="Q43" s="11" t="n">
        <f si="2" t="shared"/>
        <v>62758.0</v>
      </c>
      <c r="R43" s="6" t="n">
        <f si="0" t="shared"/>
        <v>9.649128397973167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87.0</v>
      </c>
      <c r="E44" s="8" t="n">
        <v>65.0</v>
      </c>
      <c r="F44" s="8" t="n">
        <v>67.0</v>
      </c>
      <c r="G44" s="8" t="n">
        <v>59.0</v>
      </c>
      <c r="H44" s="8" t="n">
        <v>176.0</v>
      </c>
      <c r="I44" s="8" t="n">
        <v>222.0</v>
      </c>
      <c r="J44" s="8" t="n">
        <v>236.0</v>
      </c>
      <c r="K44" s="8" t="n">
        <v>202.0</v>
      </c>
      <c r="L44" s="8" t="n">
        <v>109.0</v>
      </c>
      <c r="M44" s="8" t="n">
        <v>721.0</v>
      </c>
      <c r="N44" s="11" t="n">
        <f si="5" t="shared"/>
        <v>1944.0</v>
      </c>
      <c r="O44" s="8" t="n">
        <v>208409.0</v>
      </c>
      <c r="P44" s="8" t="n">
        <v>26418.0</v>
      </c>
      <c r="Q44" s="11" t="n">
        <f si="2" t="shared"/>
        <v>1223.0</v>
      </c>
      <c r="R44" s="6" t="n">
        <f si="0" t="shared"/>
        <v>21.600981193785774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48.0</v>
      </c>
      <c r="E45" s="8" t="n">
        <f ref="E45:M45" si="10" t="shared">E46-E44</f>
        <v>57.0</v>
      </c>
      <c r="F45" s="8" t="n">
        <f si="10" t="shared"/>
        <v>127.0</v>
      </c>
      <c r="G45" s="8" t="n">
        <f si="10" t="shared"/>
        <v>107.0</v>
      </c>
      <c r="H45" s="8" t="n">
        <f si="10" t="shared"/>
        <v>354.0</v>
      </c>
      <c r="I45" s="8" t="n">
        <f si="10" t="shared"/>
        <v>412.0</v>
      </c>
      <c r="J45" s="8" t="n">
        <f si="10" t="shared"/>
        <v>349.0</v>
      </c>
      <c r="K45" s="8" t="n">
        <f si="10" t="shared"/>
        <v>193.0</v>
      </c>
      <c r="L45" s="8" t="n">
        <f si="10" t="shared"/>
        <v>253.0</v>
      </c>
      <c r="M45" s="8" t="n">
        <f si="10" t="shared"/>
        <v>834.0</v>
      </c>
      <c r="N45" s="11" t="n">
        <f si="5" t="shared"/>
        <v>2734.0</v>
      </c>
      <c r="O45" s="8" t="n">
        <f>O46-O44</f>
        <v>431765.0</v>
      </c>
      <c r="P45" s="8" t="n">
        <f>P46-P44</f>
        <v>44823.0</v>
      </c>
      <c r="Q45" s="11" t="n">
        <f si="2" t="shared"/>
        <v>1900.0</v>
      </c>
      <c r="R45" s="6" t="n">
        <f si="0" t="shared"/>
        <v>23.591052631578947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135.0</v>
      </c>
      <c r="E46" s="8" t="n">
        <v>122.0</v>
      </c>
      <c r="F46" s="8" t="n">
        <v>194.0</v>
      </c>
      <c r="G46" s="8" t="n">
        <v>166.0</v>
      </c>
      <c r="H46" s="8" t="n">
        <v>530.0</v>
      </c>
      <c r="I46" s="8" t="n">
        <v>634.0</v>
      </c>
      <c r="J46" s="8" t="n">
        <v>585.0</v>
      </c>
      <c r="K46" s="8" t="n">
        <v>395.0</v>
      </c>
      <c r="L46" s="8" t="n">
        <v>362.0</v>
      </c>
      <c r="M46" s="8" t="n">
        <v>1555.0</v>
      </c>
      <c r="N46" s="11" t="n">
        <f si="5" t="shared"/>
        <v>4678.0</v>
      </c>
      <c r="O46" s="8" t="n">
        <v>640174.0</v>
      </c>
      <c r="P46" s="8" t="n">
        <v>71241.0</v>
      </c>
      <c r="Q46" s="11" t="n">
        <f si="2" t="shared"/>
        <v>3123.0</v>
      </c>
      <c r="R46" s="6" t="n">
        <f si="0" t="shared"/>
        <v>22.811719500480308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129.0</v>
      </c>
      <c r="E47" s="5" t="n">
        <v>159.0</v>
      </c>
      <c r="F47" s="5" t="n">
        <v>176.0</v>
      </c>
      <c r="G47" s="5" t="n">
        <v>206.0</v>
      </c>
      <c r="H47" s="5" t="n">
        <v>372.0</v>
      </c>
      <c r="I47" s="5" t="n">
        <v>500.0</v>
      </c>
      <c r="J47" s="5" t="n">
        <v>227.0</v>
      </c>
      <c r="K47" s="5" t="n">
        <v>105.0</v>
      </c>
      <c r="L47" s="5" t="n">
        <v>71.0</v>
      </c>
      <c r="M47" s="5" t="n">
        <v>314.0</v>
      </c>
      <c r="N47" s="11" t="n">
        <f si="5" t="shared"/>
        <v>2259.0</v>
      </c>
      <c r="O47" s="5" t="n">
        <v>62833.0</v>
      </c>
      <c r="P47" s="5" t="n">
        <v>24416.0</v>
      </c>
      <c r="Q47" s="11" t="n">
        <f si="2" t="shared"/>
        <v>1945.0</v>
      </c>
      <c r="R47" s="6" t="n">
        <f si="0" t="shared"/>
        <v>12.553213367609255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236785.0</v>
      </c>
      <c r="E48" s="5" t="n">
        <f ref="E48:M48" si="11" t="shared">E47+E46+E43+E39+E25+E18</f>
        <v>452669.0</v>
      </c>
      <c r="F48" s="5" t="n">
        <f si="11" t="shared"/>
        <v>790862.0</v>
      </c>
      <c r="G48" s="5" t="n">
        <f si="11" t="shared"/>
        <v>496411.0</v>
      </c>
      <c r="H48" s="5" t="n">
        <f si="11" t="shared"/>
        <v>585095.0</v>
      </c>
      <c r="I48" s="5" t="n">
        <f si="11" t="shared"/>
        <v>398010.0</v>
      </c>
      <c r="J48" s="5" t="n">
        <f si="11" t="shared"/>
        <v>113664.0</v>
      </c>
      <c r="K48" s="5" t="n">
        <f si="11" t="shared"/>
        <v>69395.0</v>
      </c>
      <c r="L48" s="5" t="n">
        <f si="11" t="shared"/>
        <v>45650.0</v>
      </c>
      <c r="M48" s="5" t="n">
        <f si="11" t="shared"/>
        <v>529512.0</v>
      </c>
      <c r="N48" s="11" t="n">
        <f si="5" t="shared"/>
        <v>3718053.0</v>
      </c>
      <c r="O48" s="5" t="n">
        <f>O47+O46+O43+O39+O25+O18</f>
        <v>2.04327605E8</v>
      </c>
      <c r="P48" s="5" t="n">
        <f>P47+P46+P43+P39+P25+P18</f>
        <v>2.2189621E7</v>
      </c>
      <c r="Q48" s="11" t="n">
        <f si="2" t="shared"/>
        <v>3188541.0</v>
      </c>
      <c r="R48" s="6" t="n">
        <f si="0" t="shared"/>
        <v>6.959176940174205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6.368521373955669</v>
      </c>
      <c r="E49" s="6" t="n">
        <f ref="E49" si="13" t="shared">E48/$N$48*100</f>
        <v>12.17489368763705</v>
      </c>
      <c r="F49" s="6" t="n">
        <f ref="F49" si="14" t="shared">F48/$N$48*100</f>
        <v>21.27086407859167</v>
      </c>
      <c r="G49" s="6" t="n">
        <f ref="G49" si="15" t="shared">G48/$N$48*100</f>
        <v>13.351369655031814</v>
      </c>
      <c r="H49" s="6" t="n">
        <f ref="H49" si="16" t="shared">H48/$N$48*100</f>
        <v>15.736596546633413</v>
      </c>
      <c r="I49" s="6" t="n">
        <f ref="I49" si="17" t="shared">I48/$N$48*100</f>
        <v>10.704796300644452</v>
      </c>
      <c r="J49" s="6" t="n">
        <f ref="J49" si="18" t="shared">J48/$N$48*100</f>
        <v>3.0570839092395943</v>
      </c>
      <c r="K49" s="6" t="n">
        <f ref="K49" si="19" t="shared">K48/$N$48*100</f>
        <v>1.8664338566448624</v>
      </c>
      <c r="L49" s="6" t="n">
        <f ref="L49" si="20" t="shared">L48/$N$48*100</f>
        <v>1.2277931487259597</v>
      </c>
      <c r="M49" s="6" t="n">
        <f ref="M49" si="21" t="shared">M48/$N$48*100</f>
        <v>14.241647442895516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