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<sst xmlns="http://schemas.openxmlformats.org/spreadsheetml/2006/main" count="98" uniqueCount="56">
  <si>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</si>
  <si>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</si>
  <si>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</si>
  <si>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</si>
  <si>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</si>
  <si>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</si>
  <si>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</si>
  <si>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</si>
  <si>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</si>
  <si>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</si>
  <si>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</si>
  <si>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</si>
  <si>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</si>
  <si>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</si>
  <si>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</si>
  <si>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</si>
  <si>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</si>
  <si>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</si>
  <si>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</si>
  <si>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</si>
  <si>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</si>
  <si>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</si>
  <si>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</si>
  <si>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</si>
  <si>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</si>
  <si>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</si>
  <si>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</si>
  <si>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</si>
  <si>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</si>
  <si>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</si>
  <si>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</si>
  <si>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</si>
  <si>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</si>
  <si>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</si>
  <si>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</si>
  <si>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</si>
  <si>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</si>
  <si>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</si>
  <si>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</si>
  <si>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</si>
  <si>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</si>
  <si>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</si>
  <si>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</si>
  <si>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</si>
  <si>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</si>
  <si>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</si>
  <si>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</si>
  <si>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</si>
  <si>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</si>
  <si>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</si>
  <si>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</si>
  <si>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</si>
  <si>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</si>
  <si>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115年3月來臺旅客人次及成長率－按國籍分
Table 1-3 Visitor Arrivals by Nationality,
 March, 2026</t>
  </si>
  <si>
    <t>115年3月
Mar.., 2026</t>
  </si>
  <si>
    <t>114年3月
Mar..,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</si>
</sst>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166043.0</v>
      </c>
      <c r="E3" s="4" t="n">
        <v>154376.0</v>
      </c>
      <c r="F3" s="5" t="n">
        <f>IF(E3=0,"-",(D3-E3)/E3*100)</f>
        <v>7.557521894595015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95243.0</v>
      </c>
      <c r="E4" s="4" t="n">
        <v>90380.0</v>
      </c>
      <c r="F4" s="5" t="n">
        <f ref="F4:F46" si="0" t="shared">IF(E4=0,"-",(D4-E4)/E4*100)</f>
        <v>5.3806151803496345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6319.0</v>
      </c>
      <c r="E5" s="4" t="n">
        <v>4875.0</v>
      </c>
      <c r="F5" s="5" t="n">
        <f si="0" t="shared"/>
        <v>29.620512820512822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1690.0</v>
      </c>
      <c r="E6" s="4" t="n">
        <v>1987.0</v>
      </c>
      <c r="F6" s="5" t="n">
        <f si="0" t="shared"/>
        <v>-14.947156517362858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46518.0</v>
      </c>
      <c r="E7" s="4" t="n">
        <v>43961.0</v>
      </c>
      <c r="F7" s="5" t="n">
        <f si="0" t="shared"/>
        <v>5.816519187461614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41605.0</v>
      </c>
      <c r="E8" s="4" t="n">
        <v>41089.0</v>
      </c>
      <c r="F8" s="5" t="n">
        <f si="0" t="shared"/>
        <v>1.2558105575701526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28885.0</v>
      </c>
      <c r="E9" s="4" t="n">
        <v>19112.0</v>
      </c>
      <c r="F9" s="5" t="n">
        <f si="0" t="shared"/>
        <v>51.13541230640435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81044.0</v>
      </c>
      <c r="E10" s="4" t="n">
        <v>55296.0</v>
      </c>
      <c r="F10" s="5" t="n">
        <f si="0" t="shared"/>
        <v>46.56394675925926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45523.0</v>
      </c>
      <c r="E11" s="4" t="n">
        <v>39150.0</v>
      </c>
      <c r="F11" s="5" t="n">
        <f si="0" t="shared"/>
        <v>16.278416347381864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57612.0</v>
      </c>
      <c r="E12" s="4" t="n">
        <v>37496.0</v>
      </c>
      <c r="F12" s="5" t="n">
        <f si="0" t="shared"/>
        <v>53.64838916151056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3128.0</v>
      </c>
      <c r="E13" s="4" t="n">
        <f>E14-E7-E8-E9-E10-E11-E12</f>
        <v>2616.0</v>
      </c>
      <c r="F13" s="5" t="n">
        <f si="0" t="shared"/>
        <v>19.571865443425075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304315.0</v>
      </c>
      <c r="E14" s="4" t="n">
        <v>238720.0</v>
      </c>
      <c r="F14" s="5" t="n">
        <f si="0" t="shared"/>
        <v>27.477798257372655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828.0</v>
      </c>
      <c r="E15" s="4" t="n">
        <f>E16-E3-E4-E5-E6-E14</f>
        <v>850.0</v>
      </c>
      <c r="F15" s="5" t="n">
        <f si="0" t="shared"/>
        <v>-2.588235294117647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574438.0</v>
      </c>
      <c r="E16" s="4" t="n">
        <v>491188.0</v>
      </c>
      <c r="F16" s="5" t="n">
        <f si="0" t="shared"/>
        <v>16.948703958565766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18764.0</v>
      </c>
      <c r="E17" s="4" t="n">
        <v>17657.0</v>
      </c>
      <c r="F17" s="5" t="n">
        <f si="0" t="shared"/>
        <v>6.269468199580902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81063.0</v>
      </c>
      <c r="E18" s="4" t="n">
        <v>69641.0</v>
      </c>
      <c r="F18" s="5" t="n">
        <f si="0" t="shared"/>
        <v>16.401257879697305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561.0</v>
      </c>
      <c r="E19" s="4" t="n">
        <v>574.0</v>
      </c>
      <c r="F19" s="5" t="n">
        <f si="0" t="shared"/>
        <v>-2.264808362369338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548.0</v>
      </c>
      <c r="E20" s="4" t="n">
        <v>649.0</v>
      </c>
      <c r="F20" s="5" t="n">
        <f si="0" t="shared"/>
        <v>-15.562403697996919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128.0</v>
      </c>
      <c r="E21" s="4" t="n">
        <v>138.0</v>
      </c>
      <c r="F21" s="5" t="n">
        <f si="0" t="shared"/>
        <v>-7.246376811594203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1219.0</v>
      </c>
      <c r="E22" s="4" t="n">
        <f>E23-E17-E18-E19-E20-E21</f>
        <v>1045.0</v>
      </c>
      <c r="F22" s="5" t="n">
        <f>IF(E22=0,"-",(D22-E22)/E22*100)</f>
        <v>16.650717703349283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102283.0</v>
      </c>
      <c r="E23" s="4" t="n">
        <v>89704.0</v>
      </c>
      <c r="F23" s="5" t="n">
        <f si="0" t="shared"/>
        <v>14.02278605190404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1016.0</v>
      </c>
      <c r="E24" s="4" t="n">
        <v>829.0</v>
      </c>
      <c r="F24" s="5" t="n">
        <f si="0" t="shared"/>
        <v>22.55729794933655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6284.0</v>
      </c>
      <c r="E25" s="4" t="n">
        <v>4890.0</v>
      </c>
      <c r="F25" s="5" t="n">
        <f si="0" t="shared"/>
        <v>28.50715746421268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12852.0</v>
      </c>
      <c r="E26" s="4" t="n">
        <v>9803.0</v>
      </c>
      <c r="F26" s="5" t="n">
        <f si="0" t="shared"/>
        <v>31.102723656023667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2942.0</v>
      </c>
      <c r="E27" s="4" t="n">
        <v>2341.0</v>
      </c>
      <c r="F27" s="5" t="n">
        <f si="0" t="shared"/>
        <v>25.672789406236653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3090.0</v>
      </c>
      <c r="E28" s="4" t="n">
        <v>2709.0</v>
      </c>
      <c r="F28" s="5" t="n">
        <f si="0" t="shared"/>
        <v>14.06423034330011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1514.0</v>
      </c>
      <c r="E29" s="4" t="n">
        <v>1156.0</v>
      </c>
      <c r="F29" s="5" t="n">
        <f si="0" t="shared"/>
        <v>30.96885813148789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2004.0</v>
      </c>
      <c r="E30" s="4" t="n">
        <v>1366.0</v>
      </c>
      <c r="F30" s="5" t="n">
        <f si="0" t="shared"/>
        <v>46.705710102489014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11315.0</v>
      </c>
      <c r="E31" s="4" t="n">
        <v>12108.0</v>
      </c>
      <c r="F31" s="5" t="n">
        <f si="0" t="shared"/>
        <v>-6.549388833828873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1426.0</v>
      </c>
      <c r="E32" s="4" t="n">
        <v>1024.0</v>
      </c>
      <c r="F32" s="5" t="n">
        <f si="0" t="shared"/>
        <v>39.2578125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249.0</v>
      </c>
      <c r="E33" s="4" t="n">
        <v>272.0</v>
      </c>
      <c r="F33" s="5" t="n">
        <f si="0" t="shared"/>
        <v>-8.455882352941178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944.0</v>
      </c>
      <c r="E34" s="4" t="n">
        <v>771.0</v>
      </c>
      <c r="F34" s="5" t="n">
        <f si="0" t="shared"/>
        <v>22.43839169909209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10255.0</v>
      </c>
      <c r="E35" s="4" t="n">
        <f>E36-E24-E25-E26-E27-E28-E29-E30-E31-E32-E33-E34</f>
        <v>8866.0</v>
      </c>
      <c r="F35" s="5" t="n">
        <f si="0" t="shared"/>
        <v>15.666591473043088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53891.0</v>
      </c>
      <c r="E36" s="4" t="n">
        <v>46135.0</v>
      </c>
      <c r="F36" s="5" t="n">
        <f si="0" t="shared"/>
        <v>16.811531375311585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12698.0</v>
      </c>
      <c r="E37" s="4" t="n">
        <v>13048.0</v>
      </c>
      <c r="F37" s="5" t="n">
        <f si="0" t="shared"/>
        <v>-2.682403433476395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2041.0</v>
      </c>
      <c r="E38" s="4" t="n">
        <v>1931.0</v>
      </c>
      <c r="F38" s="5" t="n">
        <f si="0" t="shared"/>
        <v>5.696530295183842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222.0</v>
      </c>
      <c r="E39" s="4" t="n">
        <f>E40-E37-E38</f>
        <v>240.0</v>
      </c>
      <c r="F39" s="5" t="n">
        <f si="0" t="shared"/>
        <v>-7.5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14961.0</v>
      </c>
      <c r="E40" s="4" t="n">
        <v>15219.0</v>
      </c>
      <c r="F40" s="5" t="n">
        <f si="0" t="shared"/>
        <v>-1.6952493593534397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398.0</v>
      </c>
      <c r="E41" s="4" t="n">
        <v>332.0</v>
      </c>
      <c r="F41" s="5" t="n">
        <f si="0" t="shared"/>
        <v>19.879518072289155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588.0</v>
      </c>
      <c r="E42" s="4" t="n">
        <f>E43-E41</f>
        <v>531.0</v>
      </c>
      <c r="F42" s="5" t="n">
        <f si="0" t="shared"/>
        <v>10.734463276836157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986.0</v>
      </c>
      <c r="E43" s="4" t="n">
        <v>863.0</v>
      </c>
      <c r="F43" s="5" t="n">
        <f si="0" t="shared"/>
        <v>14.25260718424102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68.0</v>
      </c>
      <c r="E44" s="4" t="n">
        <v>41.0</v>
      </c>
      <c r="F44" s="5" t="n">
        <f si="0" t="shared"/>
        <v>65.85365853658537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136434.0</v>
      </c>
      <c r="E45" s="4" t="n">
        <v>135426.0</v>
      </c>
      <c r="F45" s="5" t="n">
        <f si="0" t="shared"/>
        <v>0.7443179300872802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883061.0</v>
      </c>
      <c r="E46" s="8" t="n">
        <f>E44+E43+E40+E36+E23+E16+E45</f>
        <v>778576.0</v>
      </c>
      <c r="F46" s="5" t="n">
        <f si="0" t="shared"/>
        <v>13.420012946712973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