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<sst xmlns="http://schemas.openxmlformats.org/spreadsheetml/2006/main" count="118" uniqueCount="73">
  <si>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</si>
  <si>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</si>
  <si>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</si>
  <si>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</si>
  <si>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</si>
  <si>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</si>
  <si>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</si>
  <si>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</si>
  <si>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</si>
  <si>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</si>
  <si>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</si>
  <si>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</si>
  <si>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</si>
  <si>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</si>
  <si>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</si>
  <si>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</si>
  <si>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</si>
  <si>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</si>
  <si>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</si>
  <si>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</si>
  <si>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</si>
  <si>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</si>
  <si>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</si>
  <si>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</si>
  <si>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</si>
  <si>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</si>
  <si>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</si>
  <si>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</si>
  <si>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</si>
  <si>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</si>
  <si>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</si>
  <si>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</si>
  <si>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</si>
  <si>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</si>
  <si>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</si>
  <si>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</si>
  <si>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</si>
  <si>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</si>
  <si>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</si>
  <si>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</si>
  <si>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</si>
  <si>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</si>
  <si>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</si>
  <si>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</si>
  <si>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</si>
  <si>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</si>
  <si>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</si>
  <si>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</si>
  <si>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</si>
  <si>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</si>
  <si>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</si>
  <si>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</si>
  <si>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</si>
  <si>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</si>
  <si>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</si>
  <si>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</si>
  <si>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</si>
  <si>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</si>
  <si>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</si>
  <si>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</si>
  <si>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</si>
  <si>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</si>
  <si>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</si>
  <si>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</si>
  <si>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</si>
  <si>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</si>
  <si>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</si>
  <si>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</si>
  <si>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</si>
  <si>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</si>
  <si>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</si>
  <si>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115年1月來臺旅客人次～按停留夜數分
Table 1-8  Visitor Arrivals  by Length of Stay,
January,2026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</si>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</sst>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6608.0</v>
      </c>
      <c r="E3" s="4" t="n">
        <v>16770.0</v>
      </c>
      <c r="F3" s="4" t="n">
        <v>21964.0</v>
      </c>
      <c r="G3" s="4" t="n">
        <v>18774.0</v>
      </c>
      <c r="H3" s="4" t="n">
        <v>16989.0</v>
      </c>
      <c r="I3" s="4" t="n">
        <v>5690.0</v>
      </c>
      <c r="J3" s="4" t="n">
        <v>1495.0</v>
      </c>
      <c r="K3" s="4" t="n">
        <v>213.0</v>
      </c>
      <c r="L3" s="4" t="n">
        <v>126.0</v>
      </c>
      <c r="M3" s="4" t="n">
        <v>8545.0</v>
      </c>
      <c r="N3" s="11" t="n">
        <f>SUM(D3:M3)</f>
        <v>97174.0</v>
      </c>
      <c r="O3" s="4" t="n">
        <v>816911.0</v>
      </c>
      <c r="P3" s="4" t="n">
        <v>387286.0</v>
      </c>
      <c r="Q3" s="11" t="n">
        <f>SUM(D3:L3)</f>
        <v>88629.0</v>
      </c>
      <c r="R3" s="6" t="n">
        <f ref="R3:R48" si="0" t="shared">IF(P3&lt;&gt;0,P3/SUM(D3:L3),0)</f>
        <v>4.369743537668257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8776.0</v>
      </c>
      <c r="E4" s="5" t="n">
        <v>4771.0</v>
      </c>
      <c r="F4" s="5" t="n">
        <v>3717.0</v>
      </c>
      <c r="G4" s="5" t="n">
        <v>3945.0</v>
      </c>
      <c r="H4" s="5" t="n">
        <v>8256.0</v>
      </c>
      <c r="I4" s="5" t="n">
        <v>6652.0</v>
      </c>
      <c r="J4" s="5" t="n">
        <v>1512.0</v>
      </c>
      <c r="K4" s="5" t="n">
        <v>1243.0</v>
      </c>
      <c r="L4" s="5" t="n">
        <v>1309.0</v>
      </c>
      <c r="M4" s="5" t="n">
        <v>14215.0</v>
      </c>
      <c r="N4" s="11" t="n">
        <f ref="N4:N14" si="1" t="shared">SUM(D4:M4)</f>
        <v>54396.0</v>
      </c>
      <c r="O4" s="5" t="n">
        <v>1332039.0</v>
      </c>
      <c r="P4" s="5" t="n">
        <v>358986.0</v>
      </c>
      <c r="Q4" s="11" t="n">
        <f ref="Q4:Q48" si="2" t="shared">SUM(D4:L4)</f>
        <v>40181.0</v>
      </c>
      <c r="R4" s="6" t="n">
        <f si="0" t="shared"/>
        <v>8.934222642542496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9415.0</v>
      </c>
      <c r="E5" s="5" t="n">
        <v>33504.0</v>
      </c>
      <c r="F5" s="5" t="n">
        <v>44946.0</v>
      </c>
      <c r="G5" s="5" t="n">
        <v>15239.0</v>
      </c>
      <c r="H5" s="5" t="n">
        <v>12320.0</v>
      </c>
      <c r="I5" s="5" t="n">
        <v>5821.0</v>
      </c>
      <c r="J5" s="5" t="n">
        <v>1709.0</v>
      </c>
      <c r="K5" s="5" t="n">
        <v>1183.0</v>
      </c>
      <c r="L5" s="5" t="n">
        <v>660.0</v>
      </c>
      <c r="M5" s="5" t="n">
        <v>15825.0</v>
      </c>
      <c r="N5" s="11" t="n">
        <f si="1" t="shared"/>
        <v>140622.0</v>
      </c>
      <c r="O5" s="5" t="n">
        <v>906576.0</v>
      </c>
      <c r="P5" s="5" t="n">
        <v>538977.0</v>
      </c>
      <c r="Q5" s="11" t="n">
        <f si="2" t="shared"/>
        <v>124797.0</v>
      </c>
      <c r="R5" s="6" t="n">
        <f si="0" t="shared"/>
        <v>4.318829779562009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2931.0</v>
      </c>
      <c r="E6" s="5" t="n">
        <v>12185.0</v>
      </c>
      <c r="F6" s="5" t="n">
        <v>70165.0</v>
      </c>
      <c r="G6" s="5" t="n">
        <v>22871.0</v>
      </c>
      <c r="H6" s="5" t="n">
        <v>11132.0</v>
      </c>
      <c r="I6" s="5" t="n">
        <v>3042.0</v>
      </c>
      <c r="J6" s="5" t="n">
        <v>930.0</v>
      </c>
      <c r="K6" s="5" t="n">
        <v>534.0</v>
      </c>
      <c r="L6" s="5" t="n">
        <v>360.0</v>
      </c>
      <c r="M6" s="5" t="n">
        <v>3923.0</v>
      </c>
      <c r="N6" s="11" t="n">
        <f si="1" t="shared"/>
        <v>128073.0</v>
      </c>
      <c r="O6" s="5" t="n">
        <v>619299.0</v>
      </c>
      <c r="P6" s="5" t="n">
        <v>493754.0</v>
      </c>
      <c r="Q6" s="11" t="n">
        <f si="2" t="shared"/>
        <v>124150.0</v>
      </c>
      <c r="R6" s="6" t="n">
        <f si="0" t="shared"/>
        <v>3.977076117599678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173.0</v>
      </c>
      <c r="E7" s="5" t="n">
        <v>137.0</v>
      </c>
      <c r="F7" s="5" t="n">
        <v>210.0</v>
      </c>
      <c r="G7" s="5" t="n">
        <v>291.0</v>
      </c>
      <c r="H7" s="5" t="n">
        <v>613.0</v>
      </c>
      <c r="I7" s="5" t="n">
        <v>553.0</v>
      </c>
      <c r="J7" s="5" t="n">
        <v>331.0</v>
      </c>
      <c r="K7" s="5" t="n">
        <v>263.0</v>
      </c>
      <c r="L7" s="5" t="n">
        <v>158.0</v>
      </c>
      <c r="M7" s="5" t="n">
        <v>1307.0</v>
      </c>
      <c r="N7" s="11" t="n">
        <f si="1" t="shared"/>
        <v>4036.0</v>
      </c>
      <c r="O7" s="5" t="n">
        <v>363633.0</v>
      </c>
      <c r="P7" s="5" t="n">
        <v>43442.0</v>
      </c>
      <c r="Q7" s="11" t="n">
        <f si="2" t="shared"/>
        <v>2729.0</v>
      </c>
      <c r="R7" s="6" t="n">
        <f si="0" t="shared"/>
        <v>15.918651520703554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252.0</v>
      </c>
      <c r="E8" s="5" t="n">
        <v>304.0</v>
      </c>
      <c r="F8" s="5" t="n">
        <v>295.0</v>
      </c>
      <c r="G8" s="5" t="n">
        <v>264.0</v>
      </c>
      <c r="H8" s="5" t="n">
        <v>448.0</v>
      </c>
      <c r="I8" s="5" t="n">
        <v>549.0</v>
      </c>
      <c r="J8" s="5" t="n">
        <v>273.0</v>
      </c>
      <c r="K8" s="5" t="n">
        <v>74.0</v>
      </c>
      <c r="L8" s="5" t="n">
        <v>33.0</v>
      </c>
      <c r="M8" s="5" t="n">
        <v>351.0</v>
      </c>
      <c r="N8" s="11" t="n">
        <f si="1" t="shared"/>
        <v>2843.0</v>
      </c>
      <c r="O8" s="5" t="n">
        <v>49707.0</v>
      </c>
      <c r="P8" s="5" t="n">
        <v>23131.0</v>
      </c>
      <c r="Q8" s="11" t="n">
        <f si="2" t="shared"/>
        <v>2492.0</v>
      </c>
      <c r="R8" s="6" t="n">
        <f si="0" t="shared"/>
        <v>9.282102728731942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1476.0</v>
      </c>
      <c r="E9" s="5" t="n">
        <v>1251.0</v>
      </c>
      <c r="F9" s="5" t="n">
        <v>2447.0</v>
      </c>
      <c r="G9" s="5" t="n">
        <v>4436.0</v>
      </c>
      <c r="H9" s="5" t="n">
        <v>12816.0</v>
      </c>
      <c r="I9" s="5" t="n">
        <v>7150.0</v>
      </c>
      <c r="J9" s="5" t="n">
        <v>1871.0</v>
      </c>
      <c r="K9" s="5" t="n">
        <v>995.0</v>
      </c>
      <c r="L9" s="5" t="n">
        <v>610.0</v>
      </c>
      <c r="M9" s="5" t="n">
        <v>6126.0</v>
      </c>
      <c r="N9" s="11" t="n">
        <f si="1" t="shared"/>
        <v>39178.0</v>
      </c>
      <c r="O9" s="5" t="n">
        <v>1474885.0</v>
      </c>
      <c r="P9" s="5" t="n">
        <v>308169.0</v>
      </c>
      <c r="Q9" s="11" t="n">
        <f si="2" t="shared"/>
        <v>33052.0</v>
      </c>
      <c r="R9" s="6" t="n">
        <f si="0" t="shared"/>
        <v>9.323762555972408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1385.0</v>
      </c>
      <c r="E10" s="5" t="n">
        <v>2349.0</v>
      </c>
      <c r="F10" s="5" t="n">
        <v>4297.0</v>
      </c>
      <c r="G10" s="5" t="n">
        <v>5955.0</v>
      </c>
      <c r="H10" s="5" t="n">
        <v>14807.0</v>
      </c>
      <c r="I10" s="5" t="n">
        <v>10284.0</v>
      </c>
      <c r="J10" s="5" t="n">
        <v>1233.0</v>
      </c>
      <c r="K10" s="5" t="n">
        <v>247.0</v>
      </c>
      <c r="L10" s="5" t="n">
        <v>68.0</v>
      </c>
      <c r="M10" s="5" t="n">
        <v>1133.0</v>
      </c>
      <c r="N10" s="11" t="n">
        <f si="1" t="shared"/>
        <v>41758.0</v>
      </c>
      <c r="O10" s="5" t="n">
        <v>325043.0</v>
      </c>
      <c r="P10" s="5" t="n">
        <v>273753.0</v>
      </c>
      <c r="Q10" s="11" t="n">
        <f si="2" t="shared"/>
        <v>40625.0</v>
      </c>
      <c r="R10" s="6" t="n">
        <f si="0" t="shared"/>
        <v>6.738535384615385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1764.0</v>
      </c>
      <c r="E11" s="5" t="n">
        <v>447.0</v>
      </c>
      <c r="F11" s="5" t="n">
        <v>702.0</v>
      </c>
      <c r="G11" s="5" t="n">
        <v>690.0</v>
      </c>
      <c r="H11" s="5" t="n">
        <v>3086.0</v>
      </c>
      <c r="I11" s="5" t="n">
        <v>3759.0</v>
      </c>
      <c r="J11" s="5" t="n">
        <v>660.0</v>
      </c>
      <c r="K11" s="5" t="n">
        <v>503.0</v>
      </c>
      <c r="L11" s="5" t="n">
        <v>330.0</v>
      </c>
      <c r="M11" s="5" t="n">
        <v>9120.0</v>
      </c>
      <c r="N11" s="11" t="n">
        <f si="1" t="shared"/>
        <v>21061.0</v>
      </c>
      <c r="O11" s="5" t="n">
        <v>6547552.0</v>
      </c>
      <c r="P11" s="5" t="n">
        <v>128429.0</v>
      </c>
      <c r="Q11" s="11" t="n">
        <f si="2" t="shared"/>
        <v>11941.0</v>
      </c>
      <c r="R11" s="6" t="n">
        <f si="0" t="shared"/>
        <v>10.755296876308517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1382.0</v>
      </c>
      <c r="E12" s="5" t="n">
        <v>2462.0</v>
      </c>
      <c r="F12" s="5" t="n">
        <v>9924.0</v>
      </c>
      <c r="G12" s="5" t="n">
        <v>14215.0</v>
      </c>
      <c r="H12" s="5" t="n">
        <v>17368.0</v>
      </c>
      <c r="I12" s="5" t="n">
        <v>9344.0</v>
      </c>
      <c r="J12" s="5" t="n">
        <v>443.0</v>
      </c>
      <c r="K12" s="5" t="n">
        <v>363.0</v>
      </c>
      <c r="L12" s="5" t="n">
        <v>283.0</v>
      </c>
      <c r="M12" s="5" t="n">
        <v>9576.0</v>
      </c>
      <c r="N12" s="11" t="n">
        <f si="1" t="shared"/>
        <v>65360.0</v>
      </c>
      <c r="O12" s="5" t="n">
        <v>4473881.0</v>
      </c>
      <c r="P12" s="5" t="n">
        <v>344203.0</v>
      </c>
      <c r="Q12" s="11" t="n">
        <f si="2" t="shared"/>
        <v>55784.0</v>
      </c>
      <c r="R12" s="6" t="n">
        <f si="0" t="shared"/>
        <v>6.170281801233329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1384.0</v>
      </c>
      <c r="E13" s="5" t="n">
        <v>3339.0</v>
      </c>
      <c r="F13" s="5" t="n">
        <v>7376.0</v>
      </c>
      <c r="G13" s="5" t="n">
        <v>5625.0</v>
      </c>
      <c r="H13" s="5" t="n">
        <v>4901.0</v>
      </c>
      <c r="I13" s="5" t="n">
        <v>9113.0</v>
      </c>
      <c r="J13" s="5" t="n">
        <v>313.0</v>
      </c>
      <c r="K13" s="5" t="n">
        <v>414.0</v>
      </c>
      <c r="L13" s="5" t="n">
        <v>310.0</v>
      </c>
      <c r="M13" s="5" t="n">
        <v>4757.0</v>
      </c>
      <c r="N13" s="11" t="n">
        <f si="1" t="shared"/>
        <v>37532.0</v>
      </c>
      <c r="O13" s="5" t="n">
        <v>2560120.0</v>
      </c>
      <c r="P13" s="5" t="n">
        <v>240563.0</v>
      </c>
      <c r="Q13" s="11" t="n">
        <f si="2" t="shared"/>
        <v>32775.0</v>
      </c>
      <c r="R13" s="6" t="n">
        <f si="0" t="shared"/>
        <v>7.339832189168574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826.0</v>
      </c>
      <c r="E14" s="5" t="n">
        <v>1989.0</v>
      </c>
      <c r="F14" s="5" t="n">
        <v>3971.0</v>
      </c>
      <c r="G14" s="5" t="n">
        <v>4072.0</v>
      </c>
      <c r="H14" s="5" t="n">
        <v>2506.0</v>
      </c>
      <c r="I14" s="5" t="n">
        <v>1964.0</v>
      </c>
      <c r="J14" s="5" t="n">
        <v>920.0</v>
      </c>
      <c r="K14" s="5" t="n">
        <v>1437.0</v>
      </c>
      <c r="L14" s="5" t="n">
        <v>1601.0</v>
      </c>
      <c r="M14" s="5" t="n">
        <v>19556.0</v>
      </c>
      <c r="N14" s="11" t="n">
        <f si="1" t="shared"/>
        <v>38842.0</v>
      </c>
      <c r="O14" s="5" t="n">
        <v>1.0722571E7</v>
      </c>
      <c r="P14" s="5" t="n">
        <v>280786.0</v>
      </c>
      <c r="Q14" s="11" t="n">
        <f si="2" t="shared"/>
        <v>19286.0</v>
      </c>
      <c r="R14" s="6" t="n">
        <f si="0" t="shared"/>
        <v>14.559058384320233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75.0</v>
      </c>
      <c r="E15" s="5" t="n">
        <f ref="E15:M15" si="3" t="shared">E16-E9-E10-E11-E12-E13-E14</f>
        <v>103.0</v>
      </c>
      <c r="F15" s="5" t="n">
        <f si="3" t="shared"/>
        <v>185.0</v>
      </c>
      <c r="G15" s="5" t="n">
        <f si="3" t="shared"/>
        <v>382.0</v>
      </c>
      <c r="H15" s="5" t="n">
        <f si="3" t="shared"/>
        <v>620.0</v>
      </c>
      <c r="I15" s="5" t="n">
        <f si="3" t="shared"/>
        <v>545.0</v>
      </c>
      <c r="J15" s="5" t="n">
        <f si="3" t="shared"/>
        <v>180.0</v>
      </c>
      <c r="K15" s="5" t="n">
        <f si="3" t="shared"/>
        <v>89.0</v>
      </c>
      <c r="L15" s="5" t="n">
        <f si="3" t="shared"/>
        <v>76.0</v>
      </c>
      <c r="M15" s="5" t="n">
        <f si="3" t="shared"/>
        <v>720.0</v>
      </c>
      <c r="N15" s="5" t="n">
        <f ref="N15" si="4" t="shared">N16-N9-N10-N11-N12-N13-N14</f>
        <v>2975.0</v>
      </c>
      <c r="O15" s="5" t="n">
        <f>O16-O9-O10-O11-O12-O13-O14</f>
        <v>276480.0</v>
      </c>
      <c r="P15" s="5" t="n">
        <f>P16-P9-P10-P11-P12-P13-P14</f>
        <v>26507.0</v>
      </c>
      <c r="Q15" s="11" t="n">
        <f si="2" t="shared"/>
        <v>2255.0</v>
      </c>
      <c r="R15" s="6" t="n">
        <f si="0" t="shared"/>
        <v>11.754767184035476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8292.0</v>
      </c>
      <c r="E16" s="5" t="n">
        <v>11940.0</v>
      </c>
      <c r="F16" s="5" t="n">
        <v>28902.0</v>
      </c>
      <c r="G16" s="5" t="n">
        <v>35375.0</v>
      </c>
      <c r="H16" s="5" t="n">
        <v>56104.0</v>
      </c>
      <c r="I16" s="5" t="n">
        <v>42159.0</v>
      </c>
      <c r="J16" s="5" t="n">
        <v>5620.0</v>
      </c>
      <c r="K16" s="5" t="n">
        <v>4048.0</v>
      </c>
      <c r="L16" s="5" t="n">
        <v>3278.0</v>
      </c>
      <c r="M16" s="5" t="n">
        <v>50988.0</v>
      </c>
      <c r="N16" s="11" t="n">
        <f ref="N16:N48" si="5" t="shared">SUM(D16:M16)</f>
        <v>246706.0</v>
      </c>
      <c r="O16" s="5" t="n">
        <v>2.6380532E7</v>
      </c>
      <c r="P16" s="5" t="n">
        <v>1602410.0</v>
      </c>
      <c r="Q16" s="11" t="n">
        <f si="2" t="shared"/>
        <v>195718.0</v>
      </c>
      <c r="R16" s="6" t="n">
        <f si="0" t="shared"/>
        <v>8.18734097017137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123.0</v>
      </c>
      <c r="E17" s="5" t="n">
        <f ref="E17:M17" si="6" t="shared">E18-E16-E3-E4-E5-E6-E7-E8</f>
        <v>148.0</v>
      </c>
      <c r="F17" s="5" t="n">
        <f si="6" t="shared"/>
        <v>228.0</v>
      </c>
      <c r="G17" s="5" t="n">
        <f si="6" t="shared"/>
        <v>153.0</v>
      </c>
      <c r="H17" s="5" t="n">
        <f si="6" t="shared"/>
        <v>276.0</v>
      </c>
      <c r="I17" s="5" t="n">
        <f si="6" t="shared"/>
        <v>298.0</v>
      </c>
      <c r="J17" s="5" t="n">
        <f si="6" t="shared"/>
        <v>230.0</v>
      </c>
      <c r="K17" s="5" t="n">
        <f si="6" t="shared"/>
        <v>162.0</v>
      </c>
      <c r="L17" s="5" t="n">
        <f si="6" t="shared"/>
        <v>125.0</v>
      </c>
      <c r="M17" s="5" t="n">
        <f si="6" t="shared"/>
        <v>780.0</v>
      </c>
      <c r="N17" s="11" t="n">
        <f si="5" t="shared"/>
        <v>2523.0</v>
      </c>
      <c r="O17" s="5" t="n">
        <f>O18-O16-O3-O4-O5-O6-O7-O8</f>
        <v>226490.0</v>
      </c>
      <c r="P17" s="5" t="n">
        <f>P18-P16-P3-P4-P5-P6-P7-P8</f>
        <v>29267.0</v>
      </c>
      <c r="Q17" s="11" t="n">
        <f si="2" t="shared"/>
        <v>1743.0</v>
      </c>
      <c r="R17" s="6" t="n">
        <f si="0" t="shared"/>
        <v>16.79116465863454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36570.0</v>
      </c>
      <c r="E18" s="5" t="n">
        <v>79759.0</v>
      </c>
      <c r="F18" s="5" t="n">
        <v>170427.0</v>
      </c>
      <c r="G18" s="5" t="n">
        <v>96912.0</v>
      </c>
      <c r="H18" s="5" t="n">
        <v>106138.0</v>
      </c>
      <c r="I18" s="5" t="n">
        <v>64764.0</v>
      </c>
      <c r="J18" s="5" t="n">
        <v>12100.0</v>
      </c>
      <c r="K18" s="5" t="n">
        <v>7720.0</v>
      </c>
      <c r="L18" s="5" t="n">
        <v>6049.0</v>
      </c>
      <c r="M18" s="5" t="n">
        <v>95934.0</v>
      </c>
      <c r="N18" s="11" t="n">
        <f si="5" t="shared"/>
        <v>676373.0</v>
      </c>
      <c r="O18" s="5" t="n">
        <v>3.0695187E7</v>
      </c>
      <c r="P18" s="5" t="n">
        <v>3477253.0</v>
      </c>
      <c r="Q18" s="11" t="n">
        <f si="2" t="shared"/>
        <v>580439.0</v>
      </c>
      <c r="R18" s="6" t="n">
        <f si="0" t="shared"/>
        <v>5.990729430655073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786.0</v>
      </c>
      <c r="E19" s="5" t="n">
        <v>775.0</v>
      </c>
      <c r="F19" s="5" t="n">
        <v>1104.0</v>
      </c>
      <c r="G19" s="5" t="n">
        <v>1022.0</v>
      </c>
      <c r="H19" s="5" t="n">
        <v>1701.0</v>
      </c>
      <c r="I19" s="5" t="n">
        <v>2035.0</v>
      </c>
      <c r="J19" s="5" t="n">
        <v>919.0</v>
      </c>
      <c r="K19" s="5" t="n">
        <v>362.0</v>
      </c>
      <c r="L19" s="5" t="n">
        <v>136.0</v>
      </c>
      <c r="M19" s="5" t="n">
        <v>1877.0</v>
      </c>
      <c r="N19" s="11" t="n">
        <f si="5" t="shared"/>
        <v>10717.0</v>
      </c>
      <c r="O19" s="5" t="n">
        <v>150303.0</v>
      </c>
      <c r="P19" s="5" t="n">
        <v>86858.0</v>
      </c>
      <c r="Q19" s="11" t="n">
        <f si="2" t="shared"/>
        <v>8840.0</v>
      </c>
      <c r="R19" s="6" t="n">
        <f si="0" t="shared"/>
        <v>9.825565610859728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6456.0</v>
      </c>
      <c r="E20" s="5" t="n">
        <v>4739.0</v>
      </c>
      <c r="F20" s="5" t="n">
        <v>6548.0</v>
      </c>
      <c r="G20" s="5" t="n">
        <v>6271.0</v>
      </c>
      <c r="H20" s="5" t="n">
        <v>13810.0</v>
      </c>
      <c r="I20" s="5" t="n">
        <v>17606.0</v>
      </c>
      <c r="J20" s="5" t="n">
        <v>5797.0</v>
      </c>
      <c r="K20" s="5" t="n">
        <v>1522.0</v>
      </c>
      <c r="L20" s="5" t="n">
        <v>706.0</v>
      </c>
      <c r="M20" s="5" t="n">
        <v>8216.0</v>
      </c>
      <c r="N20" s="11" t="n">
        <f si="5" t="shared"/>
        <v>71671.0</v>
      </c>
      <c r="O20" s="5" t="n">
        <v>851034.0</v>
      </c>
      <c r="P20" s="5" t="n">
        <v>572693.0</v>
      </c>
      <c r="Q20" s="11" t="n">
        <f si="2" t="shared"/>
        <v>63455.0</v>
      </c>
      <c r="R20" s="6" t="n">
        <f si="0" t="shared"/>
        <v>9.025183200693405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123.0</v>
      </c>
      <c r="E21" s="5" t="n">
        <v>99.0</v>
      </c>
      <c r="F21" s="5" t="n">
        <v>135.0</v>
      </c>
      <c r="G21" s="5" t="n">
        <v>47.0</v>
      </c>
      <c r="H21" s="5" t="n">
        <v>130.0</v>
      </c>
      <c r="I21" s="5" t="n">
        <v>88.0</v>
      </c>
      <c r="J21" s="5" t="n">
        <v>18.0</v>
      </c>
      <c r="K21" s="5" t="n">
        <v>15.0</v>
      </c>
      <c r="L21" s="5" t="n">
        <v>3.0</v>
      </c>
      <c r="M21" s="5" t="n">
        <v>131.0</v>
      </c>
      <c r="N21" s="11" t="n">
        <f si="5" t="shared"/>
        <v>789.0</v>
      </c>
      <c r="O21" s="5" t="n">
        <v>14822.0</v>
      </c>
      <c r="P21" s="5" t="n">
        <v>3859.0</v>
      </c>
      <c r="Q21" s="11" t="n">
        <f si="2" t="shared"/>
        <v>658.0</v>
      </c>
      <c r="R21" s="6" t="n">
        <f si="0" t="shared"/>
        <v>5.864741641337386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41.0</v>
      </c>
      <c r="E22" s="5" t="n">
        <v>67.0</v>
      </c>
      <c r="F22" s="5" t="n">
        <v>69.0</v>
      </c>
      <c r="G22" s="5" t="n">
        <v>70.0</v>
      </c>
      <c r="H22" s="5" t="n">
        <v>137.0</v>
      </c>
      <c r="I22" s="5" t="n">
        <v>131.0</v>
      </c>
      <c r="J22" s="5" t="n">
        <v>125.0</v>
      </c>
      <c r="K22" s="5" t="n">
        <v>28.0</v>
      </c>
      <c r="L22" s="5" t="n">
        <v>13.0</v>
      </c>
      <c r="M22" s="5" t="n">
        <v>81.0</v>
      </c>
      <c r="N22" s="11" t="n">
        <f si="5" t="shared"/>
        <v>762.0</v>
      </c>
      <c r="O22" s="5" t="n">
        <v>16719.0</v>
      </c>
      <c r="P22" s="5" t="n">
        <v>7765.0</v>
      </c>
      <c r="Q22" s="11" t="n">
        <f si="2" t="shared"/>
        <v>681.0</v>
      </c>
      <c r="R22" s="6" t="n">
        <f si="0" t="shared"/>
        <v>11.402349486049927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1.0</v>
      </c>
      <c r="E23" s="5" t="n">
        <v>15.0</v>
      </c>
      <c r="F23" s="5" t="n">
        <v>12.0</v>
      </c>
      <c r="G23" s="5" t="n">
        <v>19.0</v>
      </c>
      <c r="H23" s="5" t="n">
        <v>27.0</v>
      </c>
      <c r="I23" s="5" t="n">
        <v>22.0</v>
      </c>
      <c r="J23" s="5" t="n">
        <v>23.0</v>
      </c>
      <c r="K23" s="5" t="n">
        <v>10.0</v>
      </c>
      <c r="L23" s="5" t="n">
        <v>10.0</v>
      </c>
      <c r="M23" s="5" t="n">
        <v>31.0</v>
      </c>
      <c r="N23" s="11" t="n">
        <f si="5" t="shared"/>
        <v>170.0</v>
      </c>
      <c r="O23" s="5" t="n">
        <v>7175.0</v>
      </c>
      <c r="P23" s="5" t="n">
        <v>2119.0</v>
      </c>
      <c r="Q23" s="11" t="n">
        <f si="2" t="shared"/>
        <v>139.0</v>
      </c>
      <c r="R23" s="6" t="n">
        <f si="0" t="shared"/>
        <v>15.244604316546763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65.0</v>
      </c>
      <c r="E24" s="5" t="n">
        <f ref="E24:M24" si="7" t="shared">E25-E19-E20-E21-E22-E23</f>
        <v>86.0</v>
      </c>
      <c r="F24" s="5" t="n">
        <f si="7" t="shared"/>
        <v>113.0</v>
      </c>
      <c r="G24" s="5" t="n">
        <f si="7" t="shared"/>
        <v>56.0</v>
      </c>
      <c r="H24" s="5" t="n">
        <f si="7" t="shared"/>
        <v>115.0</v>
      </c>
      <c r="I24" s="5" t="n">
        <f si="7" t="shared"/>
        <v>120.0</v>
      </c>
      <c r="J24" s="5" t="n">
        <f si="7" t="shared"/>
        <v>123.0</v>
      </c>
      <c r="K24" s="5" t="n">
        <f si="7" t="shared"/>
        <v>65.0</v>
      </c>
      <c r="L24" s="5" t="n">
        <f si="7" t="shared"/>
        <v>50.0</v>
      </c>
      <c r="M24" s="5" t="n">
        <f si="7" t="shared"/>
        <v>516.0</v>
      </c>
      <c r="N24" s="11" t="n">
        <f si="5" t="shared"/>
        <v>1309.0</v>
      </c>
      <c r="O24" s="5" t="n">
        <f>O25-O19-O20-O21-O22-O23</f>
        <v>141826.0</v>
      </c>
      <c r="P24" s="5" t="n">
        <f>P25-P19-P20-P21-P22-P23</f>
        <v>12161.0</v>
      </c>
      <c r="Q24" s="11" t="n">
        <f si="2" t="shared"/>
        <v>793.0</v>
      </c>
      <c r="R24" s="6" t="n">
        <f si="0" t="shared"/>
        <v>15.335435056746531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7472.0</v>
      </c>
      <c r="E25" s="5" t="n">
        <v>5781.0</v>
      </c>
      <c r="F25" s="5" t="n">
        <v>7981.0</v>
      </c>
      <c r="G25" s="5" t="n">
        <v>7485.0</v>
      </c>
      <c r="H25" s="5" t="n">
        <v>15920.0</v>
      </c>
      <c r="I25" s="5" t="n">
        <v>20002.0</v>
      </c>
      <c r="J25" s="5" t="n">
        <v>7005.0</v>
      </c>
      <c r="K25" s="5" t="n">
        <v>2002.0</v>
      </c>
      <c r="L25" s="5" t="n">
        <v>918.0</v>
      </c>
      <c r="M25" s="5" t="n">
        <v>10852.0</v>
      </c>
      <c r="N25" s="11" t="n">
        <f si="5" t="shared"/>
        <v>85418.0</v>
      </c>
      <c r="O25" s="5" t="n">
        <v>1181879.0</v>
      </c>
      <c r="P25" s="5" t="n">
        <v>685455.0</v>
      </c>
      <c r="Q25" s="11" t="n">
        <f si="2" t="shared"/>
        <v>74566.0</v>
      </c>
      <c r="R25" s="6" t="n">
        <f si="0" t="shared"/>
        <v>9.192594480057934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36.0</v>
      </c>
      <c r="E26" s="5" t="n">
        <v>35.0</v>
      </c>
      <c r="F26" s="5" t="n">
        <v>36.0</v>
      </c>
      <c r="G26" s="5" t="n">
        <v>52.0</v>
      </c>
      <c r="H26" s="5" t="n">
        <v>120.0</v>
      </c>
      <c r="I26" s="5" t="n">
        <v>222.0</v>
      </c>
      <c r="J26" s="5" t="n">
        <v>99.0</v>
      </c>
      <c r="K26" s="5" t="n">
        <v>59.0</v>
      </c>
      <c r="L26" s="5" t="n">
        <v>13.0</v>
      </c>
      <c r="M26" s="5" t="n">
        <v>120.0</v>
      </c>
      <c r="N26" s="11" t="n">
        <f si="5" t="shared"/>
        <v>792.0</v>
      </c>
      <c r="O26" s="5" t="n">
        <v>16774.0</v>
      </c>
      <c r="P26" s="5" t="n">
        <v>9419.0</v>
      </c>
      <c r="Q26" s="11" t="n">
        <f si="2" t="shared"/>
        <v>672.0</v>
      </c>
      <c r="R26" s="6" t="n">
        <f si="0" t="shared"/>
        <v>14.016369047619047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225.0</v>
      </c>
      <c r="E27" s="5" t="n">
        <v>255.0</v>
      </c>
      <c r="F27" s="5" t="n">
        <v>287.0</v>
      </c>
      <c r="G27" s="5" t="n">
        <v>241.0</v>
      </c>
      <c r="H27" s="5" t="n">
        <v>570.0</v>
      </c>
      <c r="I27" s="5" t="n">
        <v>1140.0</v>
      </c>
      <c r="J27" s="5" t="n">
        <v>488.0</v>
      </c>
      <c r="K27" s="5" t="n">
        <v>242.0</v>
      </c>
      <c r="L27" s="5" t="n">
        <v>131.0</v>
      </c>
      <c r="M27" s="5" t="n">
        <v>1204.0</v>
      </c>
      <c r="N27" s="11" t="n">
        <f si="5" t="shared"/>
        <v>4783.0</v>
      </c>
      <c r="O27" s="5" t="n">
        <v>96851.0</v>
      </c>
      <c r="P27" s="5" t="n">
        <v>49375.0</v>
      </c>
      <c r="Q27" s="11" t="n">
        <f si="2" t="shared"/>
        <v>3579.0</v>
      </c>
      <c r="R27" s="6" t="n">
        <f si="0" t="shared"/>
        <v>13.7957530036323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318.0</v>
      </c>
      <c r="E28" s="5" t="n">
        <v>2264.0</v>
      </c>
      <c r="F28" s="5" t="n">
        <v>488.0</v>
      </c>
      <c r="G28" s="5" t="n">
        <v>451.0</v>
      </c>
      <c r="H28" s="5" t="n">
        <v>1036.0</v>
      </c>
      <c r="I28" s="5" t="n">
        <v>1542.0</v>
      </c>
      <c r="J28" s="5" t="n">
        <v>759.0</v>
      </c>
      <c r="K28" s="5" t="n">
        <v>273.0</v>
      </c>
      <c r="L28" s="5" t="n">
        <v>104.0</v>
      </c>
      <c r="M28" s="5" t="n">
        <v>1176.0</v>
      </c>
      <c r="N28" s="11" t="n">
        <f si="5" t="shared"/>
        <v>8411.0</v>
      </c>
      <c r="O28" s="5" t="n">
        <v>95879.0</v>
      </c>
      <c r="P28" s="5" t="n">
        <v>67009.0</v>
      </c>
      <c r="Q28" s="11" t="n">
        <f si="2" t="shared"/>
        <v>7235.0</v>
      </c>
      <c r="R28" s="6" t="n">
        <f si="0" t="shared"/>
        <v>9.261782999308915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137.0</v>
      </c>
      <c r="E29" s="5" t="n">
        <v>167.0</v>
      </c>
      <c r="F29" s="5" t="n">
        <v>226.0</v>
      </c>
      <c r="G29" s="5" t="n">
        <v>169.0</v>
      </c>
      <c r="H29" s="5" t="n">
        <v>356.0</v>
      </c>
      <c r="I29" s="5" t="n">
        <v>511.0</v>
      </c>
      <c r="J29" s="5" t="n">
        <v>156.0</v>
      </c>
      <c r="K29" s="5" t="n">
        <v>60.0</v>
      </c>
      <c r="L29" s="5" t="n">
        <v>30.0</v>
      </c>
      <c r="M29" s="5" t="n">
        <v>1105.0</v>
      </c>
      <c r="N29" s="11" t="n">
        <f si="5" t="shared"/>
        <v>2917.0</v>
      </c>
      <c r="O29" s="5" t="n">
        <v>34802.0</v>
      </c>
      <c r="P29" s="5" t="n">
        <v>17381.0</v>
      </c>
      <c r="Q29" s="11" t="n">
        <f si="2" t="shared"/>
        <v>1812.0</v>
      </c>
      <c r="R29" s="6" t="n">
        <f si="0" t="shared"/>
        <v>9.592163355408388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137.0</v>
      </c>
      <c r="E30" s="5" t="n">
        <v>175.0</v>
      </c>
      <c r="F30" s="5" t="n">
        <v>186.0</v>
      </c>
      <c r="G30" s="5" t="n">
        <v>157.0</v>
      </c>
      <c r="H30" s="5" t="n">
        <v>433.0</v>
      </c>
      <c r="I30" s="5" t="n">
        <v>643.0</v>
      </c>
      <c r="J30" s="5" t="n">
        <v>362.0</v>
      </c>
      <c r="K30" s="5" t="n">
        <v>92.0</v>
      </c>
      <c r="L30" s="5" t="n">
        <v>41.0</v>
      </c>
      <c r="M30" s="5" t="n">
        <v>277.0</v>
      </c>
      <c r="N30" s="11" t="n">
        <f si="5" t="shared"/>
        <v>2503.0</v>
      </c>
      <c r="O30" s="5" t="n">
        <v>32342.0</v>
      </c>
      <c r="P30" s="5" t="n">
        <v>26047.0</v>
      </c>
      <c r="Q30" s="11" t="n">
        <f si="2" t="shared"/>
        <v>2226.0</v>
      </c>
      <c r="R30" s="6" t="n">
        <f si="0" t="shared"/>
        <v>11.70125786163522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91.0</v>
      </c>
      <c r="E31" s="5" t="n">
        <v>141.0</v>
      </c>
      <c r="F31" s="5" t="n">
        <v>110.0</v>
      </c>
      <c r="G31" s="5" t="n">
        <v>90.0</v>
      </c>
      <c r="H31" s="5" t="n">
        <v>236.0</v>
      </c>
      <c r="I31" s="5" t="n">
        <v>369.0</v>
      </c>
      <c r="J31" s="5" t="n">
        <v>165.0</v>
      </c>
      <c r="K31" s="5" t="n">
        <v>41.0</v>
      </c>
      <c r="L31" s="5" t="n">
        <v>12.0</v>
      </c>
      <c r="M31" s="5" t="n">
        <v>157.0</v>
      </c>
      <c r="N31" s="11" t="n">
        <f si="5" t="shared"/>
        <v>1412.0</v>
      </c>
      <c r="O31" s="5" t="n">
        <v>16892.0</v>
      </c>
      <c r="P31" s="5" t="n">
        <v>12466.0</v>
      </c>
      <c r="Q31" s="11" t="n">
        <f si="2" t="shared"/>
        <v>1255.0</v>
      </c>
      <c r="R31" s="6" t="n">
        <f si="0" t="shared"/>
        <v>9.933067729083666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98.0</v>
      </c>
      <c r="E32" s="5" t="n">
        <v>90.0</v>
      </c>
      <c r="F32" s="5" t="n">
        <v>94.0</v>
      </c>
      <c r="G32" s="5" t="n">
        <v>73.0</v>
      </c>
      <c r="H32" s="5" t="n">
        <v>250.0</v>
      </c>
      <c r="I32" s="5" t="n">
        <v>365.0</v>
      </c>
      <c r="J32" s="5" t="n">
        <v>136.0</v>
      </c>
      <c r="K32" s="5" t="n">
        <v>43.0</v>
      </c>
      <c r="L32" s="5" t="n">
        <v>18.0</v>
      </c>
      <c r="M32" s="5" t="n">
        <v>253.0</v>
      </c>
      <c r="N32" s="11" t="n">
        <f si="5" t="shared"/>
        <v>1420.0</v>
      </c>
      <c r="O32" s="5" t="n">
        <v>20381.0</v>
      </c>
      <c r="P32" s="5" t="n">
        <v>12339.0</v>
      </c>
      <c r="Q32" s="11" t="n">
        <f si="2" t="shared"/>
        <v>1167.0</v>
      </c>
      <c r="R32" s="6" t="n">
        <f si="0" t="shared"/>
        <v>10.573264781491002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519.0</v>
      </c>
      <c r="E33" s="5" t="n">
        <v>539.0</v>
      </c>
      <c r="F33" s="5" t="n">
        <v>619.0</v>
      </c>
      <c r="G33" s="5" t="n">
        <v>527.0</v>
      </c>
      <c r="H33" s="5" t="n">
        <v>980.0</v>
      </c>
      <c r="I33" s="5" t="n">
        <v>1068.0</v>
      </c>
      <c r="J33" s="5" t="n">
        <v>581.0</v>
      </c>
      <c r="K33" s="5" t="n">
        <v>229.0</v>
      </c>
      <c r="L33" s="5" t="n">
        <v>122.0</v>
      </c>
      <c r="M33" s="5" t="n">
        <v>758.0</v>
      </c>
      <c r="N33" s="11" t="n">
        <f si="5" t="shared"/>
        <v>5942.0</v>
      </c>
      <c r="O33" s="5" t="n">
        <v>111189.0</v>
      </c>
      <c r="P33" s="5" t="n">
        <v>54451.0</v>
      </c>
      <c r="Q33" s="11" t="n">
        <f si="2" t="shared"/>
        <v>5184.0</v>
      </c>
      <c r="R33" s="6" t="n">
        <f si="0" t="shared"/>
        <v>10.50366512345679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92.0</v>
      </c>
      <c r="E34" s="5" t="n">
        <v>91.0</v>
      </c>
      <c r="F34" s="5" t="n">
        <v>72.0</v>
      </c>
      <c r="G34" s="5" t="n">
        <v>55.0</v>
      </c>
      <c r="H34" s="5" t="n">
        <v>151.0</v>
      </c>
      <c r="I34" s="5" t="n">
        <v>198.0</v>
      </c>
      <c r="J34" s="5" t="n">
        <v>104.0</v>
      </c>
      <c r="K34" s="5" t="n">
        <v>34.0</v>
      </c>
      <c r="L34" s="5" t="n">
        <v>14.0</v>
      </c>
      <c r="M34" s="5" t="n">
        <v>249.0</v>
      </c>
      <c r="N34" s="11" t="n">
        <f si="5" t="shared"/>
        <v>1060.0</v>
      </c>
      <c r="O34" s="5" t="n">
        <v>11133.0</v>
      </c>
      <c r="P34" s="5" t="n">
        <v>8512.0</v>
      </c>
      <c r="Q34" s="11" t="n">
        <f si="2" t="shared"/>
        <v>811.0</v>
      </c>
      <c r="R34" s="6" t="n">
        <f si="0" t="shared"/>
        <v>10.495684340320592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28.0</v>
      </c>
      <c r="E35" s="5" t="n">
        <v>20.0</v>
      </c>
      <c r="F35" s="5" t="n">
        <v>15.0</v>
      </c>
      <c r="G35" s="5" t="n">
        <v>9.0</v>
      </c>
      <c r="H35" s="5" t="n">
        <v>21.0</v>
      </c>
      <c r="I35" s="5" t="n">
        <v>23.0</v>
      </c>
      <c r="J35" s="5" t="n">
        <v>13.0</v>
      </c>
      <c r="K35" s="5" t="n">
        <v>3.0</v>
      </c>
      <c r="L35" s="5" t="n">
        <v>2.0</v>
      </c>
      <c r="M35" s="5" t="n">
        <v>25.0</v>
      </c>
      <c r="N35" s="11" t="n">
        <f si="5" t="shared"/>
        <v>159.0</v>
      </c>
      <c r="O35" s="5" t="n">
        <v>3986.0</v>
      </c>
      <c r="P35" s="5" t="n">
        <v>1145.0</v>
      </c>
      <c r="Q35" s="11" t="n">
        <f si="2" t="shared"/>
        <v>134.0</v>
      </c>
      <c r="R35" s="6" t="n">
        <f si="0" t="shared"/>
        <v>8.544776119402986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54.0</v>
      </c>
      <c r="E36" s="5" t="n">
        <v>53.0</v>
      </c>
      <c r="F36" s="5" t="n">
        <v>91.0</v>
      </c>
      <c r="G36" s="5" t="n">
        <v>74.0</v>
      </c>
      <c r="H36" s="5" t="n">
        <v>149.0</v>
      </c>
      <c r="I36" s="5" t="n">
        <v>228.0</v>
      </c>
      <c r="J36" s="5" t="n">
        <v>113.0</v>
      </c>
      <c r="K36" s="5" t="n">
        <v>33.0</v>
      </c>
      <c r="L36" s="5" t="n">
        <v>13.0</v>
      </c>
      <c r="M36" s="5" t="n">
        <v>60.0</v>
      </c>
      <c r="N36" s="11" t="n">
        <f si="5" t="shared"/>
        <v>868.0</v>
      </c>
      <c r="O36" s="5" t="n">
        <v>12335.0</v>
      </c>
      <c r="P36" s="5" t="n">
        <v>8833.0</v>
      </c>
      <c r="Q36" s="11" t="n">
        <f si="2" t="shared"/>
        <v>808.0</v>
      </c>
      <c r="R36" s="6" t="n">
        <f si="0" t="shared"/>
        <v>10.931930693069306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40.0</v>
      </c>
      <c r="E37" s="5" t="n">
        <v>33.0</v>
      </c>
      <c r="F37" s="5" t="n">
        <v>70.0</v>
      </c>
      <c r="G37" s="5" t="n">
        <v>40.0</v>
      </c>
      <c r="H37" s="5" t="n">
        <v>97.0</v>
      </c>
      <c r="I37" s="5" t="n">
        <v>140.0</v>
      </c>
      <c r="J37" s="5" t="n">
        <v>81.0</v>
      </c>
      <c r="K37" s="5" t="n">
        <v>58.0</v>
      </c>
      <c r="L37" s="5" t="n">
        <v>25.0</v>
      </c>
      <c r="M37" s="5" t="n">
        <v>449.0</v>
      </c>
      <c r="N37" s="11" t="n">
        <f si="5" t="shared"/>
        <v>1033.0</v>
      </c>
      <c r="O37" s="5" t="n">
        <v>37845.0</v>
      </c>
      <c r="P37" s="5" t="n">
        <v>8839.0</v>
      </c>
      <c r="Q37" s="11" t="n">
        <f si="2" t="shared"/>
        <v>584.0</v>
      </c>
      <c r="R37" s="6" t="n">
        <f si="0" t="shared"/>
        <v>15.13527397260274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505.0</v>
      </c>
      <c r="E38" s="5" t="n">
        <f ref="E38:M38" si="8" t="shared">E39-E26-E27-E28-E29-E30-E31-E32-E33-E34-E35-E36-E37</f>
        <v>466.0</v>
      </c>
      <c r="F38" s="5" t="n">
        <f si="8" t="shared"/>
        <v>508.0</v>
      </c>
      <c r="G38" s="5" t="n">
        <f si="8" t="shared"/>
        <v>495.0</v>
      </c>
      <c r="H38" s="5" t="n">
        <f si="8" t="shared"/>
        <v>957.0</v>
      </c>
      <c r="I38" s="5" t="n">
        <f si="8" t="shared"/>
        <v>1115.0</v>
      </c>
      <c r="J38" s="5" t="n">
        <f si="8" t="shared"/>
        <v>541.0</v>
      </c>
      <c r="K38" s="5" t="n">
        <f si="8" t="shared"/>
        <v>258.0</v>
      </c>
      <c r="L38" s="5" t="n">
        <f si="8" t="shared"/>
        <v>139.0</v>
      </c>
      <c r="M38" s="5" t="n">
        <f si="8" t="shared"/>
        <v>1303.0</v>
      </c>
      <c r="N38" s="11" t="n">
        <f si="5" t="shared"/>
        <v>6287.0</v>
      </c>
      <c r="O38" s="5" t="n">
        <f>O39-O26-O27-O28-O29-O30-O31-O32-O33-O34-O35-O36-O37</f>
        <v>112466.0</v>
      </c>
      <c r="P38" s="5" t="n">
        <f>P39-P26-P27-P28-P29-P30-P31-P32-P33-P34-P35-P36-P37</f>
        <v>55185.0</v>
      </c>
      <c r="Q38" s="11" t="n">
        <f si="2" t="shared"/>
        <v>4984.0</v>
      </c>
      <c r="R38" s="6" t="n">
        <f si="0" t="shared"/>
        <v>11.072431781701445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2280.0</v>
      </c>
      <c r="E39" s="5" t="n">
        <v>4329.0</v>
      </c>
      <c r="F39" s="5" t="n">
        <v>2802.0</v>
      </c>
      <c r="G39" s="5" t="n">
        <v>2433.0</v>
      </c>
      <c r="H39" s="5" t="n">
        <v>5356.0</v>
      </c>
      <c r="I39" s="5" t="n">
        <v>7564.0</v>
      </c>
      <c r="J39" s="5" t="n">
        <v>3598.0</v>
      </c>
      <c r="K39" s="5" t="n">
        <v>1425.0</v>
      </c>
      <c r="L39" s="5" t="n">
        <v>664.0</v>
      </c>
      <c r="M39" s="5" t="n">
        <v>7136.0</v>
      </c>
      <c r="N39" s="11" t="n">
        <f si="5" t="shared"/>
        <v>37587.0</v>
      </c>
      <c r="O39" s="5" t="n">
        <v>602875.0</v>
      </c>
      <c r="P39" s="5" t="n">
        <v>331001.0</v>
      </c>
      <c r="Q39" s="11" t="n">
        <f si="2" t="shared"/>
        <v>30451.0</v>
      </c>
      <c r="R39" s="6" t="n">
        <f si="0" t="shared"/>
        <v>10.869955009687695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699.0</v>
      </c>
      <c r="E40" s="5" t="n">
        <v>748.0</v>
      </c>
      <c r="F40" s="5" t="n">
        <v>1512.0</v>
      </c>
      <c r="G40" s="5" t="n">
        <v>1697.0</v>
      </c>
      <c r="H40" s="5" t="n">
        <v>4590.0</v>
      </c>
      <c r="I40" s="5" t="n">
        <v>5424.0</v>
      </c>
      <c r="J40" s="5" t="n">
        <v>2087.0</v>
      </c>
      <c r="K40" s="5" t="n">
        <v>595.0</v>
      </c>
      <c r="L40" s="5" t="n">
        <v>75.0</v>
      </c>
      <c r="M40" s="5" t="n">
        <v>1346.0</v>
      </c>
      <c r="N40" s="11" t="n">
        <f si="5" t="shared"/>
        <v>18773.0</v>
      </c>
      <c r="O40" s="5" t="n">
        <v>191705.0</v>
      </c>
      <c r="P40" s="5" t="n">
        <v>172091.0</v>
      </c>
      <c r="Q40" s="11" t="n">
        <f si="2" t="shared"/>
        <v>17427.0</v>
      </c>
      <c r="R40" s="6" t="n">
        <f si="0" t="shared"/>
        <v>9.874964136110632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131.0</v>
      </c>
      <c r="E41" s="5" t="n">
        <v>109.0</v>
      </c>
      <c r="F41" s="5" t="n">
        <v>200.0</v>
      </c>
      <c r="G41" s="5" t="n">
        <v>220.0</v>
      </c>
      <c r="H41" s="5" t="n">
        <v>473.0</v>
      </c>
      <c r="I41" s="5" t="n">
        <v>668.0</v>
      </c>
      <c r="J41" s="5" t="n">
        <v>415.0</v>
      </c>
      <c r="K41" s="5" t="n">
        <v>165.0</v>
      </c>
      <c r="L41" s="5" t="n">
        <v>17.0</v>
      </c>
      <c r="M41" s="5" t="n">
        <v>224.0</v>
      </c>
      <c r="N41" s="11" t="n">
        <f si="5" t="shared"/>
        <v>2622.0</v>
      </c>
      <c r="O41" s="5" t="n">
        <v>40532.0</v>
      </c>
      <c r="P41" s="5" t="n">
        <v>28643.0</v>
      </c>
      <c r="Q41" s="11" t="n">
        <f si="2" t="shared"/>
        <v>2398.0</v>
      </c>
      <c r="R41" s="6" t="n">
        <f si="0" t="shared"/>
        <v>11.944537114261886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17.0</v>
      </c>
      <c r="E42" s="5" t="n">
        <f ref="E42:M42" si="9" t="shared">E43-E40-E41</f>
        <v>15.0</v>
      </c>
      <c r="F42" s="5" t="n">
        <f si="9" t="shared"/>
        <v>10.0</v>
      </c>
      <c r="G42" s="5" t="n">
        <f si="9" t="shared"/>
        <v>18.0</v>
      </c>
      <c r="H42" s="5" t="n">
        <f si="9" t="shared"/>
        <v>28.0</v>
      </c>
      <c r="I42" s="5" t="n">
        <f si="9" t="shared"/>
        <v>69.0</v>
      </c>
      <c r="J42" s="5" t="n">
        <f si="9" t="shared"/>
        <v>38.0</v>
      </c>
      <c r="K42" s="5" t="n">
        <f si="9" t="shared"/>
        <v>11.0</v>
      </c>
      <c r="L42" s="5" t="n">
        <f si="9" t="shared"/>
        <v>4.0</v>
      </c>
      <c r="M42" s="5" t="n">
        <f si="9" t="shared"/>
        <v>39.0</v>
      </c>
      <c r="N42" s="11" t="n">
        <f si="5" t="shared"/>
        <v>249.0</v>
      </c>
      <c r="O42" s="5" t="n">
        <f>O43-O40-O41</f>
        <v>14193.0</v>
      </c>
      <c r="P42" s="5" t="n">
        <f>P43-P40-P41</f>
        <v>2652.0</v>
      </c>
      <c r="Q42" s="11" t="n">
        <f si="2" t="shared"/>
        <v>210.0</v>
      </c>
      <c r="R42" s="6" t="n">
        <f si="0" t="shared"/>
        <v>12.628571428571428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847.0</v>
      </c>
      <c r="E43" s="5" t="n">
        <v>872.0</v>
      </c>
      <c r="F43" s="5" t="n">
        <v>1722.0</v>
      </c>
      <c r="G43" s="5" t="n">
        <v>1935.0</v>
      </c>
      <c r="H43" s="5" t="n">
        <v>5091.0</v>
      </c>
      <c r="I43" s="5" t="n">
        <v>6161.0</v>
      </c>
      <c r="J43" s="5" t="n">
        <v>2540.0</v>
      </c>
      <c r="K43" s="5" t="n">
        <v>771.0</v>
      </c>
      <c r="L43" s="5" t="n">
        <v>96.0</v>
      </c>
      <c r="M43" s="5" t="n">
        <v>1609.0</v>
      </c>
      <c r="N43" s="11" t="n">
        <f si="5" t="shared"/>
        <v>21644.0</v>
      </c>
      <c r="O43" s="5" t="n">
        <v>246430.0</v>
      </c>
      <c r="P43" s="5" t="n">
        <v>203386.0</v>
      </c>
      <c r="Q43" s="11" t="n">
        <f si="2" t="shared"/>
        <v>20035.0</v>
      </c>
      <c r="R43" s="6" t="n">
        <f si="0" t="shared"/>
        <v>10.151534814075369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25.0</v>
      </c>
      <c r="E44" s="8" t="n">
        <v>23.0</v>
      </c>
      <c r="F44" s="8" t="n">
        <v>15.0</v>
      </c>
      <c r="G44" s="8" t="n">
        <v>13.0</v>
      </c>
      <c r="H44" s="8" t="n">
        <v>35.0</v>
      </c>
      <c r="I44" s="8" t="n">
        <v>60.0</v>
      </c>
      <c r="J44" s="8" t="n">
        <v>73.0</v>
      </c>
      <c r="K44" s="8" t="n">
        <v>45.0</v>
      </c>
      <c r="L44" s="8" t="n">
        <v>12.0</v>
      </c>
      <c r="M44" s="8" t="n">
        <v>257.0</v>
      </c>
      <c r="N44" s="11" t="n">
        <f si="5" t="shared"/>
        <v>558.0</v>
      </c>
      <c r="O44" s="8" t="n">
        <v>69382.0</v>
      </c>
      <c r="P44" s="8" t="n">
        <v>5428.0</v>
      </c>
      <c r="Q44" s="11" t="n">
        <f si="2" t="shared"/>
        <v>301.0</v>
      </c>
      <c r="R44" s="6" t="n">
        <f si="0" t="shared"/>
        <v>18.033222591362126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9.0</v>
      </c>
      <c r="E45" s="8" t="n">
        <f ref="E45:M45" si="10" t="shared">E46-E44</f>
        <v>21.0</v>
      </c>
      <c r="F45" s="8" t="n">
        <f si="10" t="shared"/>
        <v>11.0</v>
      </c>
      <c r="G45" s="8" t="n">
        <f si="10" t="shared"/>
        <v>26.0</v>
      </c>
      <c r="H45" s="8" t="n">
        <f si="10" t="shared"/>
        <v>50.0</v>
      </c>
      <c r="I45" s="8" t="n">
        <f si="10" t="shared"/>
        <v>156.0</v>
      </c>
      <c r="J45" s="8" t="n">
        <f si="10" t="shared"/>
        <v>95.0</v>
      </c>
      <c r="K45" s="8" t="n">
        <f si="10" t="shared"/>
        <v>66.0</v>
      </c>
      <c r="L45" s="8" t="n">
        <f si="10" t="shared"/>
        <v>46.0</v>
      </c>
      <c r="M45" s="8" t="n">
        <f si="10" t="shared"/>
        <v>275.0</v>
      </c>
      <c r="N45" s="11" t="n">
        <f si="5" t="shared"/>
        <v>755.0</v>
      </c>
      <c r="O45" s="8" t="n">
        <f>O46-O44</f>
        <v>122943.0</v>
      </c>
      <c r="P45" s="8" t="n">
        <f>P46-P44</f>
        <v>11156.0</v>
      </c>
      <c r="Q45" s="11" t="n">
        <f si="2" t="shared"/>
        <v>480.0</v>
      </c>
      <c r="R45" s="6" t="n">
        <f si="0" t="shared"/>
        <v>23.241666666666667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34.0</v>
      </c>
      <c r="E46" s="8" t="n">
        <v>44.0</v>
      </c>
      <c r="F46" s="8" t="n">
        <v>26.0</v>
      </c>
      <c r="G46" s="8" t="n">
        <v>39.0</v>
      </c>
      <c r="H46" s="8" t="n">
        <v>85.0</v>
      </c>
      <c r="I46" s="8" t="n">
        <v>216.0</v>
      </c>
      <c r="J46" s="8" t="n">
        <v>168.0</v>
      </c>
      <c r="K46" s="8" t="n">
        <v>111.0</v>
      </c>
      <c r="L46" s="8" t="n">
        <v>58.0</v>
      </c>
      <c r="M46" s="8" t="n">
        <v>532.0</v>
      </c>
      <c r="N46" s="11" t="n">
        <f si="5" t="shared"/>
        <v>1313.0</v>
      </c>
      <c r="O46" s="8" t="n">
        <v>192325.0</v>
      </c>
      <c r="P46" s="8" t="n">
        <v>16584.0</v>
      </c>
      <c r="Q46" s="11" t="n">
        <f si="2" t="shared"/>
        <v>781.0</v>
      </c>
      <c r="R46" s="6" t="n">
        <f si="0" t="shared"/>
        <v>21.234314980793854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9.0</v>
      </c>
      <c r="E47" s="5" t="n">
        <v>9.0</v>
      </c>
      <c r="F47" s="5" t="n">
        <v>5.0</v>
      </c>
      <c r="G47" s="5" t="n">
        <v>10.0</v>
      </c>
      <c r="H47" s="5" t="n">
        <v>14.0</v>
      </c>
      <c r="I47" s="5" t="n">
        <v>10.0</v>
      </c>
      <c r="J47" s="5" t="n">
        <v>4.0</v>
      </c>
      <c r="K47" s="5" t="n">
        <v>4.0</v>
      </c>
      <c r="L47" s="5" t="n">
        <v>1.0</v>
      </c>
      <c r="M47" s="5" t="n">
        <v>30.0</v>
      </c>
      <c r="N47" s="11" t="n">
        <f si="5" t="shared"/>
        <v>96.0</v>
      </c>
      <c r="O47" s="5" t="n">
        <v>5241.0</v>
      </c>
      <c r="P47" s="5" t="n">
        <v>631.0</v>
      </c>
      <c r="Q47" s="11" t="n">
        <f si="2" t="shared"/>
        <v>66.0</v>
      </c>
      <c r="R47" s="6" t="n">
        <f si="0" t="shared"/>
        <v>9.56060606060606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47212.0</v>
      </c>
      <c r="E48" s="5" t="n">
        <f ref="E48:M48" si="11" t="shared">E47+E46+E43+E39+E25+E18</f>
        <v>90794.0</v>
      </c>
      <c r="F48" s="5" t="n">
        <f si="11" t="shared"/>
        <v>182963.0</v>
      </c>
      <c r="G48" s="5" t="n">
        <f si="11" t="shared"/>
        <v>108814.0</v>
      </c>
      <c r="H48" s="5" t="n">
        <f si="11" t="shared"/>
        <v>132604.0</v>
      </c>
      <c r="I48" s="5" t="n">
        <f si="11" t="shared"/>
        <v>98717.0</v>
      </c>
      <c r="J48" s="5" t="n">
        <f si="11" t="shared"/>
        <v>25415.0</v>
      </c>
      <c r="K48" s="5" t="n">
        <f si="11" t="shared"/>
        <v>12033.0</v>
      </c>
      <c r="L48" s="5" t="n">
        <f si="11" t="shared"/>
        <v>7786.0</v>
      </c>
      <c r="M48" s="5" t="n">
        <f si="11" t="shared"/>
        <v>116093.0</v>
      </c>
      <c r="N48" s="11" t="n">
        <f si="5" t="shared"/>
        <v>822431.0</v>
      </c>
      <c r="O48" s="5" t="n">
        <f>O47+O46+O43+O39+O25+O18</f>
        <v>3.2923937E7</v>
      </c>
      <c r="P48" s="5" t="n">
        <f>P47+P46+P43+P39+P25+P18</f>
        <v>4714310.0</v>
      </c>
      <c r="Q48" s="11" t="n">
        <f si="2" t="shared"/>
        <v>706338.0</v>
      </c>
      <c r="R48" s="6" t="n">
        <f si="0" t="shared"/>
        <v>6.674297574249156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5.740542367687988</v>
      </c>
      <c r="E49" s="6" t="n">
        <f ref="E49" si="13" t="shared">E48/$N$48*100</f>
        <v>11.039710322203323</v>
      </c>
      <c r="F49" s="6" t="n">
        <f ref="F49" si="14" t="shared">F48/$N$48*100</f>
        <v>22.246607922123555</v>
      </c>
      <c r="G49" s="6" t="n">
        <f ref="G49" si="15" t="shared">G48/$N$48*100</f>
        <v>13.230775590900635</v>
      </c>
      <c r="H49" s="6" t="n">
        <f ref="H49" si="16" t="shared">H48/$N$48*100</f>
        <v>16.123419472271838</v>
      </c>
      <c r="I49" s="6" t="n">
        <f ref="I49" si="17" t="shared">I48/$N$48*100</f>
        <v>12.003073814095043</v>
      </c>
      <c r="J49" s="6" t="n">
        <f ref="J49" si="18" t="shared">J48/$N$48*100</f>
        <v>3.090228845945739</v>
      </c>
      <c r="K49" s="6" t="n">
        <f ref="K49" si="19" t="shared">K48/$N$48*100</f>
        <v>1.4631014638310083</v>
      </c>
      <c r="L49" s="6" t="n">
        <f ref="L49" si="20" t="shared">L48/$N$48*100</f>
        <v>0.9467055594937447</v>
      </c>
      <c r="M49" s="6" t="n">
        <f ref="M49" si="21" t="shared">M48/$N$48*100</f>
        <v>14.115834641447126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