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5年1月來臺旅客人次及成長率－按國籍分
Table 1-3 Visitor Arrivals by Nationality,
 January, 2026</t>
  </si>
  <si>
    <t>115年1月
Jan.., 2026</t>
  </si>
  <si>
    <t>114年1月
Jan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0215.0</v>
      </c>
      <c r="E3" s="4" t="n">
        <v>89852.0</v>
      </c>
      <c r="F3" s="5" t="n">
        <f>IF(E3=0,"-",(D3-E3)/E3*100)</f>
        <v>33.79223612162222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31629.0</v>
      </c>
      <c r="E4" s="4" t="n">
        <v>118086.0</v>
      </c>
      <c r="F4" s="5" t="n">
        <f ref="F4:F46" si="0" t="shared">IF(E4=0,"-",(D4-E4)/E4*100)</f>
        <v>11.46876005623020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936.0</v>
      </c>
      <c r="E5" s="4" t="n">
        <v>3077.0</v>
      </c>
      <c r="F5" s="5" t="n">
        <f si="0" t="shared"/>
        <v>27.91680207994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002.0</v>
      </c>
      <c r="E6" s="4" t="n">
        <v>1349.0</v>
      </c>
      <c r="F6" s="5" t="n">
        <f si="0" t="shared"/>
        <v>48.40622683469237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0989.0</v>
      </c>
      <c r="E7" s="4" t="n">
        <v>28348.0</v>
      </c>
      <c r="F7" s="5" t="n">
        <f si="0" t="shared"/>
        <v>9.31635388739946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9025.0</v>
      </c>
      <c r="E8" s="4" t="n">
        <v>21268.0</v>
      </c>
      <c r="F8" s="5" t="n">
        <f si="0" t="shared"/>
        <v>36.47263494451759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9307.0</v>
      </c>
      <c r="E9" s="4" t="n">
        <v>15669.0</v>
      </c>
      <c r="F9" s="5" t="n">
        <f si="0" t="shared"/>
        <v>23.21781862275831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70388.0</v>
      </c>
      <c r="E10" s="4" t="n">
        <v>48349.0</v>
      </c>
      <c r="F10" s="5" t="n">
        <f si="0" t="shared"/>
        <v>45.5831558046702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2989.0</v>
      </c>
      <c r="E11" s="4" t="n">
        <v>26869.0</v>
      </c>
      <c r="F11" s="5" t="n">
        <f si="0" t="shared"/>
        <v>22.77717816070564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1276.0</v>
      </c>
      <c r="E12" s="4" t="n">
        <v>19925.0</v>
      </c>
      <c r="F12" s="5" t="n">
        <f si="0" t="shared"/>
        <v>56.9686323713927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366.0</v>
      </c>
      <c r="E13" s="4" t="n">
        <f>E14-E7-E8-E9-E10-E11-E12</f>
        <v>1758.0</v>
      </c>
      <c r="F13" s="5" t="n">
        <f si="0" t="shared"/>
        <v>34.5847554038680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6340.0</v>
      </c>
      <c r="E14" s="4" t="n">
        <v>162186.0</v>
      </c>
      <c r="F14" s="5" t="n">
        <f si="0" t="shared"/>
        <v>33.3900583280924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93.0</v>
      </c>
      <c r="E15" s="4" t="n">
        <f>E16-E3-E4-E5-E6-E14</f>
        <v>822.0</v>
      </c>
      <c r="F15" s="5" t="n">
        <f si="0" t="shared"/>
        <v>8.63746958637469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75015.0</v>
      </c>
      <c r="E16" s="4" t="n">
        <v>375372.0</v>
      </c>
      <c r="F16" s="5" t="n">
        <f si="0" t="shared"/>
        <v>26.54513389384397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084.0</v>
      </c>
      <c r="E17" s="4" t="n">
        <v>12038.0</v>
      </c>
      <c r="F17" s="5" t="n">
        <f si="0" t="shared"/>
        <v>0.382123276291742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6762.0</v>
      </c>
      <c r="E18" s="4" t="n">
        <v>56771.0</v>
      </c>
      <c r="F18" s="5" t="n">
        <f si="0" t="shared"/>
        <v>-0.01585316446777403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756.0</v>
      </c>
      <c r="E19" s="4" t="n">
        <v>389.0</v>
      </c>
      <c r="F19" s="5" t="n">
        <f si="0" t="shared"/>
        <v>94.3444730077120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40.0</v>
      </c>
      <c r="E20" s="4" t="n">
        <v>520.0</v>
      </c>
      <c r="F20" s="5" t="n">
        <f si="0" t="shared"/>
        <v>23.07692307692307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28.0</v>
      </c>
      <c r="E21" s="4" t="n">
        <v>119.0</v>
      </c>
      <c r="F21" s="5" t="n">
        <f si="0" t="shared"/>
        <v>7.56302521008403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31.0</v>
      </c>
      <c r="E22" s="4" t="n">
        <f>E23-E17-E18-E19-E20-E21</f>
        <v>1110.0</v>
      </c>
      <c r="F22" s="5" t="n">
        <f>IF(E22=0,"-",(D22-E22)/E22*100)</f>
        <v>10.9009009009009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1601.0</v>
      </c>
      <c r="E23" s="4" t="n">
        <v>70947.0</v>
      </c>
      <c r="F23" s="5" t="n">
        <f si="0" t="shared"/>
        <v>0.921814875893272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37.0</v>
      </c>
      <c r="E24" s="4" t="n">
        <v>701.0</v>
      </c>
      <c r="F24" s="5" t="n">
        <f si="0" t="shared"/>
        <v>5.135520684736091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231.0</v>
      </c>
      <c r="E25" s="4" t="n">
        <v>4505.0</v>
      </c>
      <c r="F25" s="5" t="n">
        <f si="0" t="shared"/>
        <v>16.1154273029966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546.0</v>
      </c>
      <c r="E26" s="4" t="n">
        <v>6810.0</v>
      </c>
      <c r="F26" s="5" t="n">
        <f si="0" t="shared"/>
        <v>10.80763582966226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3001.0</v>
      </c>
      <c r="E27" s="4" t="n">
        <v>1724.0</v>
      </c>
      <c r="F27" s="5" t="n">
        <f si="0" t="shared"/>
        <v>74.0719257540603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181.0</v>
      </c>
      <c r="E28" s="4" t="n">
        <v>1986.0</v>
      </c>
      <c r="F28" s="5" t="n">
        <f si="0" t="shared"/>
        <v>9.81873111782477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090.0</v>
      </c>
      <c r="E29" s="4" t="n">
        <v>826.0</v>
      </c>
      <c r="F29" s="5" t="n">
        <f si="0" t="shared"/>
        <v>31.96125907990314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48.0</v>
      </c>
      <c r="E30" s="4" t="n">
        <v>1092.0</v>
      </c>
      <c r="F30" s="5" t="n">
        <f si="0" t="shared"/>
        <v>32.6007326007326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159.0</v>
      </c>
      <c r="E31" s="4" t="n">
        <v>8490.0</v>
      </c>
      <c r="F31" s="5" t="n">
        <f si="0" t="shared"/>
        <v>-3.898704358068315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93.0</v>
      </c>
      <c r="E32" s="4" t="n">
        <v>886.0</v>
      </c>
      <c r="F32" s="5" t="n">
        <f si="0" t="shared"/>
        <v>0.790067720090293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95.0</v>
      </c>
      <c r="E33" s="4" t="n">
        <v>164.0</v>
      </c>
      <c r="F33" s="5" t="n">
        <f si="0" t="shared"/>
        <v>18.902439024390244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67.0</v>
      </c>
      <c r="E34" s="4" t="n">
        <v>628.0</v>
      </c>
      <c r="F34" s="5" t="n">
        <f si="0" t="shared"/>
        <v>22.1337579617834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167.0</v>
      </c>
      <c r="E35" s="4" t="n">
        <f>E36-E24-E25-E26-E27-E28-E29-E30-E31-E32-E33-E34</f>
        <v>6665.0</v>
      </c>
      <c r="F35" s="5" t="n">
        <f si="0" t="shared"/>
        <v>22.53563390847711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9415.0</v>
      </c>
      <c r="E36" s="4" t="n">
        <v>34477.0</v>
      </c>
      <c r="F36" s="5" t="n">
        <f si="0" t="shared"/>
        <v>14.32259187284276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4350.0</v>
      </c>
      <c r="E37" s="4" t="n">
        <v>13903.0</v>
      </c>
      <c r="F37" s="5" t="n">
        <f si="0" t="shared"/>
        <v>3.215133424440768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306.0</v>
      </c>
      <c r="E38" s="4" t="n">
        <v>2220.0</v>
      </c>
      <c r="F38" s="5" t="n">
        <f si="0" t="shared"/>
        <v>3.87387387387387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61.0</v>
      </c>
      <c r="E39" s="4" t="n">
        <f>E40-E37-E38</f>
        <v>132.0</v>
      </c>
      <c r="F39" s="5" t="n">
        <f si="0" t="shared"/>
        <v>21.9696969696969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6817.0</v>
      </c>
      <c r="E40" s="4" t="n">
        <v>16255.0</v>
      </c>
      <c r="F40" s="5" t="n">
        <f si="0" t="shared"/>
        <v>3.457397723777299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76.0</v>
      </c>
      <c r="E41" s="4" t="n">
        <v>416.0</v>
      </c>
      <c r="F41" s="5" t="n">
        <f si="0" t="shared"/>
        <v>-9.61538461538461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18.0</v>
      </c>
      <c r="E42" s="4" t="n">
        <f>E43-E41</f>
        <v>518.0</v>
      </c>
      <c r="F42" s="5" t="n">
        <f si="0" t="shared"/>
        <v>0.0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94.0</v>
      </c>
      <c r="E43" s="4" t="n">
        <v>934.0</v>
      </c>
      <c r="F43" s="5" t="n">
        <f si="0" t="shared"/>
        <v>-4.28265524625267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4.0</v>
      </c>
      <c r="E44" s="4" t="n">
        <v>51.0</v>
      </c>
      <c r="F44" s="5" t="n">
        <f si="0" t="shared"/>
        <v>-13.72549019607843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9589.0</v>
      </c>
      <c r="E45" s="4" t="n">
        <v>153042.0</v>
      </c>
      <c r="F45" s="5" t="n">
        <f si="0" t="shared"/>
        <v>-21.85870545340494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23375.0</v>
      </c>
      <c r="E46" s="8" t="n">
        <f>E44+E43+E40+E36+E23+E16+E45</f>
        <v>651078.0</v>
      </c>
      <c r="F46" s="5" t="n">
        <f si="0" t="shared"/>
        <v>11.1041994968344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