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<sst xmlns="http://schemas.openxmlformats.org/spreadsheetml/2006/main" count="118" uniqueCount="73">
  <si>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</si>
  <si>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</si>
  <si>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</si>
  <si>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</si>
  <si>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</si>
  <si>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</si>
  <si>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</si>
  <si>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</si>
  <si>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</si>
  <si>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</si>
  <si>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</si>
  <si>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</si>
  <si>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</si>
  <si>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</si>
  <si>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</si>
  <si>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</si>
  <si>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</si>
  <si>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</si>
  <si>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</si>
  <si>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</si>
  <si>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</si>
  <si>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</si>
  <si>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</si>
  <si>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</si>
  <si>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</si>
  <si>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</si>
  <si>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</si>
  <si>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</si>
  <si>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</si>
  <si>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</si>
  <si>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</si>
  <si>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</si>
  <si>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</si>
  <si>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</si>
  <si>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</si>
  <si>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</si>
  <si>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</si>
  <si>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</si>
  <si>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</si>
  <si>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</si>
  <si>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</si>
  <si>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</si>
  <si>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</si>
  <si>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</si>
  <si>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</si>
  <si>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</si>
  <si>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</si>
  <si>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</si>
  <si>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</si>
  <si>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</si>
  <si>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</si>
  <si>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</si>
  <si>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</si>
  <si>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</si>
  <si>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</si>
  <si>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</si>
  <si>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</si>
  <si>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</si>
  <si>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</si>
  <si>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</si>
  <si>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</si>
  <si>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</si>
  <si>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</si>
  <si>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</si>
  <si>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</si>
  <si>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</si>
  <si>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</si>
  <si>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</si>
  <si>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</si>
  <si>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</si>
  <si>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</si>
  <si>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114年12月來臺旅客人次～按停留夜數分
Table 1-8  Visitor Arrivals  by Length of Stay,
December,2025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</si>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</sst>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8084.0</v>
      </c>
      <c r="E3" s="4" t="n">
        <v>20747.0</v>
      </c>
      <c r="F3" s="4" t="n">
        <v>35762.0</v>
      </c>
      <c r="G3" s="4" t="n">
        <v>34497.0</v>
      </c>
      <c r="H3" s="4" t="n">
        <v>26126.0</v>
      </c>
      <c r="I3" s="4" t="n">
        <v>5749.0</v>
      </c>
      <c r="J3" s="4" t="n">
        <v>1050.0</v>
      </c>
      <c r="K3" s="4" t="n">
        <v>191.0</v>
      </c>
      <c r="L3" s="4" t="n">
        <v>153.0</v>
      </c>
      <c r="M3" s="4" t="n">
        <v>5459.0</v>
      </c>
      <c r="N3" s="11" t="n">
        <f>SUM(D3:M3)</f>
        <v>137818.0</v>
      </c>
      <c r="O3" s="4" t="n">
        <v>790394.0</v>
      </c>
      <c r="P3" s="4" t="n">
        <v>539474.0</v>
      </c>
      <c r="Q3" s="11" t="n">
        <f>SUM(D3:L3)</f>
        <v>132359.0</v>
      </c>
      <c r="R3" s="6" t="n">
        <f ref="R3:R48" si="0" t="shared">IF(P3&lt;&gt;0,P3/SUM(D3:L3),0)</f>
        <v>4.075839194916855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9539.0</v>
      </c>
      <c r="E4" s="5" t="n">
        <v>4155.0</v>
      </c>
      <c r="F4" s="5" t="n">
        <v>3757.0</v>
      </c>
      <c r="G4" s="5" t="n">
        <v>4165.0</v>
      </c>
      <c r="H4" s="5" t="n">
        <v>8374.0</v>
      </c>
      <c r="I4" s="5" t="n">
        <v>5439.0</v>
      </c>
      <c r="J4" s="5" t="n">
        <v>2182.0</v>
      </c>
      <c r="K4" s="5" t="n">
        <v>991.0</v>
      </c>
      <c r="L4" s="5" t="n">
        <v>1408.0</v>
      </c>
      <c r="M4" s="5" t="n">
        <v>9501.0</v>
      </c>
      <c r="N4" s="11" t="n">
        <f ref="N4:N14" si="1" t="shared">SUM(D4:M4)</f>
        <v>49511.0</v>
      </c>
      <c r="O4" s="5" t="n">
        <v>893002.0</v>
      </c>
      <c r="P4" s="5" t="n">
        <v>367557.0</v>
      </c>
      <c r="Q4" s="11" t="n">
        <f ref="Q4:Q48" si="2" t="shared">SUM(D4:L4)</f>
        <v>40010.0</v>
      </c>
      <c r="R4" s="6" t="n">
        <f si="0" t="shared"/>
        <v>9.186628342914272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9608.0</v>
      </c>
      <c r="E5" s="5" t="n">
        <v>34981.0</v>
      </c>
      <c r="F5" s="5" t="n">
        <v>49174.0</v>
      </c>
      <c r="G5" s="5" t="n">
        <v>18408.0</v>
      </c>
      <c r="H5" s="5" t="n">
        <v>10407.0</v>
      </c>
      <c r="I5" s="5" t="n">
        <v>3654.0</v>
      </c>
      <c r="J5" s="5" t="n">
        <v>2264.0</v>
      </c>
      <c r="K5" s="5" t="n">
        <v>1972.0</v>
      </c>
      <c r="L5" s="5" t="n">
        <v>1440.0</v>
      </c>
      <c r="M5" s="5" t="n">
        <v>25155.0</v>
      </c>
      <c r="N5" s="11" t="n">
        <f si="1" t="shared"/>
        <v>157063.0</v>
      </c>
      <c r="O5" s="5" t="n">
        <v>1083050.0</v>
      </c>
      <c r="P5" s="5" t="n">
        <v>642856.0</v>
      </c>
      <c r="Q5" s="11" t="n">
        <f si="2" t="shared"/>
        <v>131908.0</v>
      </c>
      <c r="R5" s="6" t="n">
        <f si="0" t="shared"/>
        <v>4.873517906419626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2571.0</v>
      </c>
      <c r="E6" s="5" t="n">
        <v>13764.0</v>
      </c>
      <c r="F6" s="5" t="n">
        <v>59665.0</v>
      </c>
      <c r="G6" s="5" t="n">
        <v>18000.0</v>
      </c>
      <c r="H6" s="5" t="n">
        <v>8421.0</v>
      </c>
      <c r="I6" s="5" t="n">
        <v>1770.0</v>
      </c>
      <c r="J6" s="5" t="n">
        <v>755.0</v>
      </c>
      <c r="K6" s="5" t="n">
        <v>572.0</v>
      </c>
      <c r="L6" s="5" t="n">
        <v>471.0</v>
      </c>
      <c r="M6" s="5" t="n">
        <v>3490.0</v>
      </c>
      <c r="N6" s="11" t="n">
        <f si="1" t="shared"/>
        <v>109479.0</v>
      </c>
      <c r="O6" s="5" t="n">
        <v>535369.0</v>
      </c>
      <c r="P6" s="5" t="n">
        <v>422587.0</v>
      </c>
      <c r="Q6" s="11" t="n">
        <f si="2" t="shared"/>
        <v>105989.0</v>
      </c>
      <c r="R6" s="6" t="n">
        <f si="0" t="shared"/>
        <v>3.987083565275642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208.0</v>
      </c>
      <c r="E7" s="5" t="n">
        <v>153.0</v>
      </c>
      <c r="F7" s="5" t="n">
        <v>311.0</v>
      </c>
      <c r="G7" s="5" t="n">
        <v>318.0</v>
      </c>
      <c r="H7" s="5" t="n">
        <v>852.0</v>
      </c>
      <c r="I7" s="5" t="n">
        <v>593.0</v>
      </c>
      <c r="J7" s="5" t="n">
        <v>285.0</v>
      </c>
      <c r="K7" s="5" t="n">
        <v>231.0</v>
      </c>
      <c r="L7" s="5" t="n">
        <v>168.0</v>
      </c>
      <c r="M7" s="5" t="n">
        <v>851.0</v>
      </c>
      <c r="N7" s="11" t="n">
        <f si="1" t="shared"/>
        <v>3970.0</v>
      </c>
      <c r="O7" s="5" t="n">
        <v>196932.0</v>
      </c>
      <c r="P7" s="5" t="n">
        <v>44322.0</v>
      </c>
      <c r="Q7" s="11" t="n">
        <f si="2" t="shared"/>
        <v>3119.0</v>
      </c>
      <c r="R7" s="6" t="n">
        <f si="0" t="shared"/>
        <v>14.210323821737736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242.0</v>
      </c>
      <c r="E8" s="5" t="n">
        <v>283.0</v>
      </c>
      <c r="F8" s="5" t="n">
        <v>441.0</v>
      </c>
      <c r="G8" s="5" t="n">
        <v>384.0</v>
      </c>
      <c r="H8" s="5" t="n">
        <v>971.0</v>
      </c>
      <c r="I8" s="5" t="n">
        <v>661.0</v>
      </c>
      <c r="J8" s="5" t="n">
        <v>311.0</v>
      </c>
      <c r="K8" s="5" t="n">
        <v>85.0</v>
      </c>
      <c r="L8" s="5" t="n">
        <v>35.0</v>
      </c>
      <c r="M8" s="5" t="n">
        <v>363.0</v>
      </c>
      <c r="N8" s="11" t="n">
        <f si="1" t="shared"/>
        <v>3776.0</v>
      </c>
      <c r="O8" s="5" t="n">
        <v>51233.0</v>
      </c>
      <c r="P8" s="5" t="n">
        <v>29082.0</v>
      </c>
      <c r="Q8" s="11" t="n">
        <f si="2" t="shared"/>
        <v>3413.0</v>
      </c>
      <c r="R8" s="6" t="n">
        <f si="0" t="shared"/>
        <v>8.520949311456198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2866.0</v>
      </c>
      <c r="E9" s="5" t="n">
        <v>1274.0</v>
      </c>
      <c r="F9" s="5" t="n">
        <v>2762.0</v>
      </c>
      <c r="G9" s="5" t="n">
        <v>4777.0</v>
      </c>
      <c r="H9" s="5" t="n">
        <v>15095.0</v>
      </c>
      <c r="I9" s="5" t="n">
        <v>6815.0</v>
      </c>
      <c r="J9" s="5" t="n">
        <v>1508.0</v>
      </c>
      <c r="K9" s="5" t="n">
        <v>921.0</v>
      </c>
      <c r="L9" s="5" t="n">
        <v>673.0</v>
      </c>
      <c r="M9" s="5" t="n">
        <v>3172.0</v>
      </c>
      <c r="N9" s="11" t="n">
        <f si="1" t="shared"/>
        <v>39863.0</v>
      </c>
      <c r="O9" s="5" t="n">
        <v>815464.0</v>
      </c>
      <c r="P9" s="5" t="n">
        <v>314703.0</v>
      </c>
      <c r="Q9" s="11" t="n">
        <f si="2" t="shared"/>
        <v>36691.0</v>
      </c>
      <c r="R9" s="6" t="n">
        <f si="0" t="shared"/>
        <v>8.57711700416996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2538.0</v>
      </c>
      <c r="E10" s="5" t="n">
        <v>2195.0</v>
      </c>
      <c r="F10" s="5" t="n">
        <v>4275.0</v>
      </c>
      <c r="G10" s="5" t="n">
        <v>7242.0</v>
      </c>
      <c r="H10" s="5" t="n">
        <v>29962.0</v>
      </c>
      <c r="I10" s="5" t="n">
        <v>24554.0</v>
      </c>
      <c r="J10" s="5" t="n">
        <v>1667.0</v>
      </c>
      <c r="K10" s="5" t="n">
        <v>293.0</v>
      </c>
      <c r="L10" s="5" t="n">
        <v>135.0</v>
      </c>
      <c r="M10" s="5" t="n">
        <v>1486.0</v>
      </c>
      <c r="N10" s="11" t="n">
        <f si="1" t="shared"/>
        <v>74347.0</v>
      </c>
      <c r="O10" s="5" t="n">
        <v>575378.0</v>
      </c>
      <c r="P10" s="5" t="n">
        <v>528000.0</v>
      </c>
      <c r="Q10" s="11" t="n">
        <f si="2" t="shared"/>
        <v>72861.0</v>
      </c>
      <c r="R10" s="6" t="n">
        <f si="0" t="shared"/>
        <v>7.246675176020093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2503.0</v>
      </c>
      <c r="E11" s="5" t="n">
        <v>399.0</v>
      </c>
      <c r="F11" s="5" t="n">
        <v>658.0</v>
      </c>
      <c r="G11" s="5" t="n">
        <v>880.0</v>
      </c>
      <c r="H11" s="5" t="n">
        <v>2822.0</v>
      </c>
      <c r="I11" s="5" t="n">
        <v>2665.0</v>
      </c>
      <c r="J11" s="5" t="n">
        <v>506.0</v>
      </c>
      <c r="K11" s="5" t="n">
        <v>512.0</v>
      </c>
      <c r="L11" s="5" t="n">
        <v>725.0</v>
      </c>
      <c r="M11" s="5" t="n">
        <v>7244.0</v>
      </c>
      <c r="N11" s="11" t="n">
        <f si="1" t="shared"/>
        <v>18914.0</v>
      </c>
      <c r="O11" s="5" t="n">
        <v>8002671.0</v>
      </c>
      <c r="P11" s="5" t="n">
        <v>144028.0</v>
      </c>
      <c r="Q11" s="11" t="n">
        <f si="2" t="shared"/>
        <v>11670.0</v>
      </c>
      <c r="R11" s="6" t="n">
        <f si="0" t="shared"/>
        <v>12.341730934018852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1839.0</v>
      </c>
      <c r="E12" s="5" t="n">
        <v>3052.0</v>
      </c>
      <c r="F12" s="5" t="n">
        <v>11075.0</v>
      </c>
      <c r="G12" s="5" t="n">
        <v>14459.0</v>
      </c>
      <c r="H12" s="5" t="n">
        <v>16578.0</v>
      </c>
      <c r="I12" s="5" t="n">
        <v>5118.0</v>
      </c>
      <c r="J12" s="5" t="n">
        <v>414.0</v>
      </c>
      <c r="K12" s="5" t="n">
        <v>600.0</v>
      </c>
      <c r="L12" s="5" t="n">
        <v>606.0</v>
      </c>
      <c r="M12" s="5" t="n">
        <v>18299.0</v>
      </c>
      <c r="N12" s="11" t="n">
        <f si="1" t="shared"/>
        <v>72040.0</v>
      </c>
      <c r="O12" s="5" t="n">
        <v>1.2176753E7</v>
      </c>
      <c r="P12" s="5" t="n">
        <v>331451.0</v>
      </c>
      <c r="Q12" s="11" t="n">
        <f si="2" t="shared"/>
        <v>53741.0</v>
      </c>
      <c r="R12" s="6" t="n">
        <f si="0" t="shared"/>
        <v>6.167562940771478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1440.0</v>
      </c>
      <c r="E13" s="5" t="n">
        <v>3380.0</v>
      </c>
      <c r="F13" s="5" t="n">
        <v>9644.0</v>
      </c>
      <c r="G13" s="5" t="n">
        <v>7397.0</v>
      </c>
      <c r="H13" s="5" t="n">
        <v>6017.0</v>
      </c>
      <c r="I13" s="5" t="n">
        <v>9845.0</v>
      </c>
      <c r="J13" s="5" t="n">
        <v>296.0</v>
      </c>
      <c r="K13" s="5" t="n">
        <v>366.0</v>
      </c>
      <c r="L13" s="5" t="n">
        <v>413.0</v>
      </c>
      <c r="M13" s="5" t="n">
        <v>6175.0</v>
      </c>
      <c r="N13" s="11" t="n">
        <f si="1" t="shared"/>
        <v>44973.0</v>
      </c>
      <c r="O13" s="5" t="n">
        <v>3788962.0</v>
      </c>
      <c r="P13" s="5" t="n">
        <v>275899.0</v>
      </c>
      <c r="Q13" s="11" t="n">
        <f si="2" t="shared"/>
        <v>38798.0</v>
      </c>
      <c r="R13" s="6" t="n">
        <f si="0" t="shared"/>
        <v>7.111165523996083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865.0</v>
      </c>
      <c r="E14" s="5" t="n">
        <v>881.0</v>
      </c>
      <c r="F14" s="5" t="n">
        <v>1858.0</v>
      </c>
      <c r="G14" s="5" t="n">
        <v>3913.0</v>
      </c>
      <c r="H14" s="5" t="n">
        <v>2661.0</v>
      </c>
      <c r="I14" s="5" t="n">
        <v>1570.0</v>
      </c>
      <c r="J14" s="5" t="n">
        <v>982.0</v>
      </c>
      <c r="K14" s="5" t="n">
        <v>1339.0</v>
      </c>
      <c r="L14" s="5" t="n">
        <v>2029.0</v>
      </c>
      <c r="M14" s="5" t="n">
        <v>14799.0</v>
      </c>
      <c r="N14" s="11" t="n">
        <f si="1" t="shared"/>
        <v>30897.0</v>
      </c>
      <c r="O14" s="5" t="n">
        <v>9049049.0</v>
      </c>
      <c r="P14" s="5" t="n">
        <v>304337.0</v>
      </c>
      <c r="Q14" s="11" t="n">
        <f si="2" t="shared"/>
        <v>16098.0</v>
      </c>
      <c r="R14" s="6" t="n">
        <f si="0" t="shared"/>
        <v>18.905267735122376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89.0</v>
      </c>
      <c r="E15" s="5" t="n">
        <f ref="E15:M15" si="3" t="shared">E16-E9-E10-E11-E12-E13-E14</f>
        <v>74.0</v>
      </c>
      <c r="F15" s="5" t="n">
        <f si="3" t="shared"/>
        <v>149.0</v>
      </c>
      <c r="G15" s="5" t="n">
        <f si="3" t="shared"/>
        <v>297.0</v>
      </c>
      <c r="H15" s="5" t="n">
        <f si="3" t="shared"/>
        <v>720.0</v>
      </c>
      <c r="I15" s="5" t="n">
        <f si="3" t="shared"/>
        <v>527.0</v>
      </c>
      <c r="J15" s="5" t="n">
        <f si="3" t="shared"/>
        <v>188.0</v>
      </c>
      <c r="K15" s="5" t="n">
        <f si="3" t="shared"/>
        <v>86.0</v>
      </c>
      <c r="L15" s="5" t="n">
        <f si="3" t="shared"/>
        <v>69.0</v>
      </c>
      <c r="M15" s="5" t="n">
        <f si="3" t="shared"/>
        <v>442.0</v>
      </c>
      <c r="N15" s="5" t="n">
        <f ref="N15" si="4" t="shared">N16-N9-N10-N11-N12-N13-N14</f>
        <v>2641.0</v>
      </c>
      <c r="O15" s="5" t="n">
        <f>O16-O9-O10-O11-O12-O13-O14</f>
        <v>180709.0</v>
      </c>
      <c r="P15" s="5" t="n">
        <f>P16-P9-P10-P11-P12-P13-P14</f>
        <v>26035.0</v>
      </c>
      <c r="Q15" s="11" t="n">
        <f si="2" t="shared"/>
        <v>2199.0</v>
      </c>
      <c r="R15" s="6" t="n">
        <f si="0" t="shared"/>
        <v>11.839472487494316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12140.0</v>
      </c>
      <c r="E16" s="5" t="n">
        <v>11255.0</v>
      </c>
      <c r="F16" s="5" t="n">
        <v>30421.0</v>
      </c>
      <c r="G16" s="5" t="n">
        <v>38965.0</v>
      </c>
      <c r="H16" s="5" t="n">
        <v>73855.0</v>
      </c>
      <c r="I16" s="5" t="n">
        <v>51094.0</v>
      </c>
      <c r="J16" s="5" t="n">
        <v>5561.0</v>
      </c>
      <c r="K16" s="5" t="n">
        <v>4117.0</v>
      </c>
      <c r="L16" s="5" t="n">
        <v>4650.0</v>
      </c>
      <c r="M16" s="5" t="n">
        <v>51617.0</v>
      </c>
      <c r="N16" s="11" t="n">
        <f ref="N16:N48" si="5" t="shared">SUM(D16:M16)</f>
        <v>283675.0</v>
      </c>
      <c r="O16" s="5" t="n">
        <v>3.4588986E7</v>
      </c>
      <c r="P16" s="5" t="n">
        <v>1924453.0</v>
      </c>
      <c r="Q16" s="11" t="n">
        <f si="2" t="shared"/>
        <v>232058.0</v>
      </c>
      <c r="R16" s="6" t="n">
        <f si="0" t="shared"/>
        <v>8.292982788785562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123.0</v>
      </c>
      <c r="E17" s="5" t="n">
        <f ref="E17:M17" si="6" t="shared">E18-E16-E3-E4-E5-E6-E7-E8</f>
        <v>146.0</v>
      </c>
      <c r="F17" s="5" t="n">
        <f si="6" t="shared"/>
        <v>277.0</v>
      </c>
      <c r="G17" s="5" t="n">
        <f si="6" t="shared"/>
        <v>155.0</v>
      </c>
      <c r="H17" s="5" t="n">
        <f si="6" t="shared"/>
        <v>544.0</v>
      </c>
      <c r="I17" s="5" t="n">
        <f si="6" t="shared"/>
        <v>329.0</v>
      </c>
      <c r="J17" s="5" t="n">
        <f si="6" t="shared"/>
        <v>203.0</v>
      </c>
      <c r="K17" s="5" t="n">
        <f si="6" t="shared"/>
        <v>185.0</v>
      </c>
      <c r="L17" s="5" t="n">
        <f si="6" t="shared"/>
        <v>130.0</v>
      </c>
      <c r="M17" s="5" t="n">
        <f si="6" t="shared"/>
        <v>622.0</v>
      </c>
      <c r="N17" s="11" t="n">
        <f si="5" t="shared"/>
        <v>2714.0</v>
      </c>
      <c r="O17" s="5" t="n">
        <f>O18-O16-O3-O4-O5-O6-O7-O8</f>
        <v>168938.0</v>
      </c>
      <c r="P17" s="5" t="n">
        <f>P18-P16-P3-P4-P5-P6-P7-P8</f>
        <v>31566.0</v>
      </c>
      <c r="Q17" s="11" t="n">
        <f si="2" t="shared"/>
        <v>2092.0</v>
      </c>
      <c r="R17" s="6" t="n">
        <f si="0" t="shared"/>
        <v>15.088910133843212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42515.0</v>
      </c>
      <c r="E18" s="5" t="n">
        <v>85484.0</v>
      </c>
      <c r="F18" s="5" t="n">
        <v>179808.0</v>
      </c>
      <c r="G18" s="5" t="n">
        <v>114892.0</v>
      </c>
      <c r="H18" s="5" t="n">
        <v>129550.0</v>
      </c>
      <c r="I18" s="5" t="n">
        <v>69289.0</v>
      </c>
      <c r="J18" s="5" t="n">
        <v>12611.0</v>
      </c>
      <c r="K18" s="5" t="n">
        <v>8344.0</v>
      </c>
      <c r="L18" s="5" t="n">
        <v>8455.0</v>
      </c>
      <c r="M18" s="5" t="n">
        <v>97058.0</v>
      </c>
      <c r="N18" s="11" t="n">
        <f si="5" t="shared"/>
        <v>748006.0</v>
      </c>
      <c r="O18" s="5" t="n">
        <v>3.8307904E7</v>
      </c>
      <c r="P18" s="5" t="n">
        <v>4001897.0</v>
      </c>
      <c r="Q18" s="11" t="n">
        <f si="2" t="shared"/>
        <v>650948.0</v>
      </c>
      <c r="R18" s="6" t="n">
        <f si="0" t="shared"/>
        <v>6.147798288035296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583.0</v>
      </c>
      <c r="E19" s="5" t="n">
        <v>774.0</v>
      </c>
      <c r="F19" s="5" t="n">
        <v>1261.0</v>
      </c>
      <c r="G19" s="5" t="n">
        <v>1200.0</v>
      </c>
      <c r="H19" s="5" t="n">
        <v>2193.0</v>
      </c>
      <c r="I19" s="5" t="n">
        <v>2154.0</v>
      </c>
      <c r="J19" s="5" t="n">
        <v>895.0</v>
      </c>
      <c r="K19" s="5" t="n">
        <v>341.0</v>
      </c>
      <c r="L19" s="5" t="n">
        <v>187.0</v>
      </c>
      <c r="M19" s="5" t="n">
        <v>1455.0</v>
      </c>
      <c r="N19" s="11" t="n">
        <f si="5" t="shared"/>
        <v>11043.0</v>
      </c>
      <c r="O19" s="5" t="n">
        <v>155955.0</v>
      </c>
      <c r="P19" s="5" t="n">
        <v>94489.0</v>
      </c>
      <c r="Q19" s="11" t="n">
        <f si="2" t="shared"/>
        <v>9588.0</v>
      </c>
      <c r="R19" s="6" t="n">
        <f si="0" t="shared"/>
        <v>9.854922820191906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5617.0</v>
      </c>
      <c r="E20" s="5" t="n">
        <v>5264.0</v>
      </c>
      <c r="F20" s="5" t="n">
        <v>6917.0</v>
      </c>
      <c r="G20" s="5" t="n">
        <v>6834.0</v>
      </c>
      <c r="H20" s="5" t="n">
        <v>14791.0</v>
      </c>
      <c r="I20" s="5" t="n">
        <v>15938.0</v>
      </c>
      <c r="J20" s="5" t="n">
        <v>4910.0</v>
      </c>
      <c r="K20" s="5" t="n">
        <v>1698.0</v>
      </c>
      <c r="L20" s="5" t="n">
        <v>1282.0</v>
      </c>
      <c r="M20" s="5" t="n">
        <v>7720.0</v>
      </c>
      <c r="N20" s="11" t="n">
        <f si="5" t="shared"/>
        <v>70971.0</v>
      </c>
      <c r="O20" s="5" t="n">
        <v>887835.0</v>
      </c>
      <c r="P20" s="5" t="n">
        <v>591512.0</v>
      </c>
      <c r="Q20" s="11" t="n">
        <f si="2" t="shared"/>
        <v>63251.0</v>
      </c>
      <c r="R20" s="6" t="n">
        <f si="0" t="shared"/>
        <v>9.351820524576686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45.0</v>
      </c>
      <c r="E21" s="5" t="n">
        <v>46.0</v>
      </c>
      <c r="F21" s="5" t="n">
        <v>55.0</v>
      </c>
      <c r="G21" s="5" t="n">
        <v>37.0</v>
      </c>
      <c r="H21" s="5" t="n">
        <v>58.0</v>
      </c>
      <c r="I21" s="5" t="n">
        <v>51.0</v>
      </c>
      <c r="J21" s="5" t="n">
        <v>22.0</v>
      </c>
      <c r="K21" s="5" t="n">
        <v>22.0</v>
      </c>
      <c r="L21" s="5" t="n">
        <v>8.0</v>
      </c>
      <c r="M21" s="5" t="n">
        <v>176.0</v>
      </c>
      <c r="N21" s="11" t="n">
        <f si="5" t="shared"/>
        <v>520.0</v>
      </c>
      <c r="O21" s="5" t="n">
        <v>13355.0</v>
      </c>
      <c r="P21" s="5" t="n">
        <v>3415.0</v>
      </c>
      <c r="Q21" s="11" t="n">
        <f si="2" t="shared"/>
        <v>344.0</v>
      </c>
      <c r="R21" s="6" t="n">
        <f si="0" t="shared"/>
        <v>9.92732558139535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21.0</v>
      </c>
      <c r="E22" s="5" t="n">
        <v>51.0</v>
      </c>
      <c r="F22" s="5" t="n">
        <v>46.0</v>
      </c>
      <c r="G22" s="5" t="n">
        <v>32.0</v>
      </c>
      <c r="H22" s="5" t="n">
        <v>68.0</v>
      </c>
      <c r="I22" s="5" t="n">
        <v>80.0</v>
      </c>
      <c r="J22" s="5" t="n">
        <v>36.0</v>
      </c>
      <c r="K22" s="5" t="n">
        <v>17.0</v>
      </c>
      <c r="L22" s="5" t="n">
        <v>24.0</v>
      </c>
      <c r="M22" s="5" t="n">
        <v>120.0</v>
      </c>
      <c r="N22" s="11" t="n">
        <f si="5" t="shared"/>
        <v>495.0</v>
      </c>
      <c r="O22" s="5" t="n">
        <v>14547.0</v>
      </c>
      <c r="P22" s="5" t="n">
        <v>4979.0</v>
      </c>
      <c r="Q22" s="11" t="n">
        <f si="2" t="shared"/>
        <v>375.0</v>
      </c>
      <c r="R22" s="6" t="n">
        <f si="0" t="shared"/>
        <v>13.277333333333333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2.0</v>
      </c>
      <c r="E23" s="5" t="n">
        <v>3.0</v>
      </c>
      <c r="F23" s="5" t="n">
        <v>6.0</v>
      </c>
      <c r="G23" s="5" t="n">
        <v>5.0</v>
      </c>
      <c r="H23" s="5" t="n">
        <v>18.0</v>
      </c>
      <c r="I23" s="5" t="n">
        <v>7.0</v>
      </c>
      <c r="J23" s="5" t="n">
        <v>11.0</v>
      </c>
      <c r="K23" s="5" t="n">
        <v>5.0</v>
      </c>
      <c r="L23" s="5" t="n">
        <v>4.0</v>
      </c>
      <c r="M23" s="5" t="n">
        <v>16.0</v>
      </c>
      <c r="N23" s="11" t="n">
        <f si="5" t="shared"/>
        <v>77.0</v>
      </c>
      <c r="O23" s="5" t="n">
        <v>3035.0</v>
      </c>
      <c r="P23" s="5" t="n">
        <v>940.0</v>
      </c>
      <c r="Q23" s="11" t="n">
        <f si="2" t="shared"/>
        <v>61.0</v>
      </c>
      <c r="R23" s="6" t="n">
        <f si="0" t="shared"/>
        <v>15.40983606557377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33.0</v>
      </c>
      <c r="E24" s="5" t="n">
        <f ref="E24:M24" si="7" t="shared">E25-E19-E20-E21-E22-E23</f>
        <v>44.0</v>
      </c>
      <c r="F24" s="5" t="n">
        <f si="7" t="shared"/>
        <v>72.0</v>
      </c>
      <c r="G24" s="5" t="n">
        <f si="7" t="shared"/>
        <v>54.0</v>
      </c>
      <c r="H24" s="5" t="n">
        <f si="7" t="shared"/>
        <v>87.0</v>
      </c>
      <c r="I24" s="5" t="n">
        <f si="7" t="shared"/>
        <v>111.0</v>
      </c>
      <c r="J24" s="5" t="n">
        <f si="7" t="shared"/>
        <v>97.0</v>
      </c>
      <c r="K24" s="5" t="n">
        <f si="7" t="shared"/>
        <v>74.0</v>
      </c>
      <c r="L24" s="5" t="n">
        <f si="7" t="shared"/>
        <v>69.0</v>
      </c>
      <c r="M24" s="5" t="n">
        <f si="7" t="shared"/>
        <v>337.0</v>
      </c>
      <c r="N24" s="11" t="n">
        <f si="5" t="shared"/>
        <v>978.0</v>
      </c>
      <c r="O24" s="5" t="n">
        <f>O25-O19-O20-O21-O22-O23</f>
        <v>93730.0</v>
      </c>
      <c r="P24" s="5" t="n">
        <f>P25-P19-P20-P21-P22-P23</f>
        <v>13212.0</v>
      </c>
      <c r="Q24" s="11" t="n">
        <f si="2" t="shared"/>
        <v>641.0</v>
      </c>
      <c r="R24" s="6" t="n">
        <f si="0" t="shared"/>
        <v>20.61154446177847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6301.0</v>
      </c>
      <c r="E25" s="5" t="n">
        <v>6182.0</v>
      </c>
      <c r="F25" s="5" t="n">
        <v>8357.0</v>
      </c>
      <c r="G25" s="5" t="n">
        <v>8162.0</v>
      </c>
      <c r="H25" s="5" t="n">
        <v>17215.0</v>
      </c>
      <c r="I25" s="5" t="n">
        <v>18341.0</v>
      </c>
      <c r="J25" s="5" t="n">
        <v>5971.0</v>
      </c>
      <c r="K25" s="5" t="n">
        <v>2157.0</v>
      </c>
      <c r="L25" s="5" t="n">
        <v>1574.0</v>
      </c>
      <c r="M25" s="5" t="n">
        <v>9824.0</v>
      </c>
      <c r="N25" s="11" t="n">
        <f si="5" t="shared"/>
        <v>84084.0</v>
      </c>
      <c r="O25" s="5" t="n">
        <v>1168457.0</v>
      </c>
      <c r="P25" s="5" t="n">
        <v>708547.0</v>
      </c>
      <c r="Q25" s="11" t="n">
        <f si="2" t="shared"/>
        <v>74260.0</v>
      </c>
      <c r="R25" s="6" t="n">
        <f si="0" t="shared"/>
        <v>9.541435496902775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54.0</v>
      </c>
      <c r="E26" s="5" t="n">
        <v>23.0</v>
      </c>
      <c r="F26" s="5" t="n">
        <v>66.0</v>
      </c>
      <c r="G26" s="5" t="n">
        <v>51.0</v>
      </c>
      <c r="H26" s="5" t="n">
        <v>143.0</v>
      </c>
      <c r="I26" s="5" t="n">
        <v>223.0</v>
      </c>
      <c r="J26" s="5" t="n">
        <v>153.0</v>
      </c>
      <c r="K26" s="5" t="n">
        <v>72.0</v>
      </c>
      <c r="L26" s="5" t="n">
        <v>61.0</v>
      </c>
      <c r="M26" s="5" t="n">
        <v>118.0</v>
      </c>
      <c r="N26" s="11" t="n">
        <f si="5" t="shared"/>
        <v>964.0</v>
      </c>
      <c r="O26" s="5" t="n">
        <v>23567.0</v>
      </c>
      <c r="P26" s="5" t="n">
        <v>14359.0</v>
      </c>
      <c r="Q26" s="11" t="n">
        <f si="2" t="shared"/>
        <v>846.0</v>
      </c>
      <c r="R26" s="6" t="n">
        <f si="0" t="shared"/>
        <v>16.972813238770687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182.0</v>
      </c>
      <c r="E27" s="5" t="n">
        <v>236.0</v>
      </c>
      <c r="F27" s="5" t="n">
        <v>304.0</v>
      </c>
      <c r="G27" s="5" t="n">
        <v>360.0</v>
      </c>
      <c r="H27" s="5" t="n">
        <v>661.0</v>
      </c>
      <c r="I27" s="5" t="n">
        <v>1089.0</v>
      </c>
      <c r="J27" s="5" t="n">
        <v>630.0</v>
      </c>
      <c r="K27" s="5" t="n">
        <v>374.0</v>
      </c>
      <c r="L27" s="5" t="n">
        <v>265.0</v>
      </c>
      <c r="M27" s="5" t="n">
        <v>1133.0</v>
      </c>
      <c r="N27" s="11" t="n">
        <f si="5" t="shared"/>
        <v>5234.0</v>
      </c>
      <c r="O27" s="5" t="n">
        <v>133169.0</v>
      </c>
      <c r="P27" s="5" t="n">
        <v>68039.0</v>
      </c>
      <c r="Q27" s="11" t="n">
        <f si="2" t="shared"/>
        <v>4101.0</v>
      </c>
      <c r="R27" s="6" t="n">
        <f si="0" t="shared"/>
        <v>16.590831504511094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290.0</v>
      </c>
      <c r="E28" s="5" t="n">
        <v>369.0</v>
      </c>
      <c r="F28" s="5" t="n">
        <v>488.0</v>
      </c>
      <c r="G28" s="5" t="n">
        <v>440.0</v>
      </c>
      <c r="H28" s="5" t="n">
        <v>1002.0</v>
      </c>
      <c r="I28" s="5" t="n">
        <v>1343.0</v>
      </c>
      <c r="J28" s="5" t="n">
        <v>798.0</v>
      </c>
      <c r="K28" s="5" t="n">
        <v>330.0</v>
      </c>
      <c r="L28" s="5" t="n">
        <v>238.0</v>
      </c>
      <c r="M28" s="5" t="n">
        <v>941.0</v>
      </c>
      <c r="N28" s="11" t="n">
        <f si="5" t="shared"/>
        <v>6239.0</v>
      </c>
      <c r="O28" s="5" t="n">
        <v>117934.0</v>
      </c>
      <c r="P28" s="5" t="n">
        <v>73618.0</v>
      </c>
      <c r="Q28" s="11" t="n">
        <f si="2" t="shared"/>
        <v>5298.0</v>
      </c>
      <c r="R28" s="6" t="n">
        <f si="0" t="shared"/>
        <v>13.895432238580597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117.0</v>
      </c>
      <c r="E29" s="5" t="n">
        <v>142.0</v>
      </c>
      <c r="F29" s="5" t="n">
        <v>187.0</v>
      </c>
      <c r="G29" s="5" t="n">
        <v>187.0</v>
      </c>
      <c r="H29" s="5" t="n">
        <v>270.0</v>
      </c>
      <c r="I29" s="5" t="n">
        <v>290.0</v>
      </c>
      <c r="J29" s="5" t="n">
        <v>144.0</v>
      </c>
      <c r="K29" s="5" t="n">
        <v>98.0</v>
      </c>
      <c r="L29" s="5" t="n">
        <v>87.0</v>
      </c>
      <c r="M29" s="5" t="n">
        <v>964.0</v>
      </c>
      <c r="N29" s="11" t="n">
        <f si="5" t="shared"/>
        <v>2486.0</v>
      </c>
      <c r="O29" s="5" t="n">
        <v>32205.0</v>
      </c>
      <c r="P29" s="5" t="n">
        <v>20258.0</v>
      </c>
      <c r="Q29" s="11" t="n">
        <f si="2" t="shared"/>
        <v>1522.0</v>
      </c>
      <c r="R29" s="6" t="n">
        <f si="0" t="shared"/>
        <v>13.31011826544021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116.0</v>
      </c>
      <c r="E30" s="5" t="n">
        <v>152.0</v>
      </c>
      <c r="F30" s="5" t="n">
        <v>188.0</v>
      </c>
      <c r="G30" s="5" t="n">
        <v>155.0</v>
      </c>
      <c r="H30" s="5" t="n">
        <v>387.0</v>
      </c>
      <c r="I30" s="5" t="n">
        <v>513.0</v>
      </c>
      <c r="J30" s="5" t="n">
        <v>344.0</v>
      </c>
      <c r="K30" s="5" t="n">
        <v>151.0</v>
      </c>
      <c r="L30" s="5" t="n">
        <v>74.0</v>
      </c>
      <c r="M30" s="5" t="n">
        <v>291.0</v>
      </c>
      <c r="N30" s="11" t="n">
        <f si="5" t="shared"/>
        <v>2371.0</v>
      </c>
      <c r="O30" s="5" t="n">
        <v>37698.0</v>
      </c>
      <c r="P30" s="5" t="n">
        <v>28484.0</v>
      </c>
      <c r="Q30" s="11" t="n">
        <f si="2" t="shared"/>
        <v>2080.0</v>
      </c>
      <c r="R30" s="6" t="n">
        <f si="0" t="shared"/>
        <v>13.694230769230769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72.0</v>
      </c>
      <c r="E31" s="5" t="n">
        <v>73.0</v>
      </c>
      <c r="F31" s="5" t="n">
        <v>115.0</v>
      </c>
      <c r="G31" s="5" t="n">
        <v>106.0</v>
      </c>
      <c r="H31" s="5" t="n">
        <v>238.0</v>
      </c>
      <c r="I31" s="5" t="n">
        <v>339.0</v>
      </c>
      <c r="J31" s="5" t="n">
        <v>167.0</v>
      </c>
      <c r="K31" s="5" t="n">
        <v>73.0</v>
      </c>
      <c r="L31" s="5" t="n">
        <v>35.0</v>
      </c>
      <c r="M31" s="5" t="n">
        <v>120.0</v>
      </c>
      <c r="N31" s="11" t="n">
        <f si="5" t="shared"/>
        <v>1338.0</v>
      </c>
      <c r="O31" s="5" t="n">
        <v>19241.0</v>
      </c>
      <c r="P31" s="5" t="n">
        <v>15334.0</v>
      </c>
      <c r="Q31" s="11" t="n">
        <f si="2" t="shared"/>
        <v>1218.0</v>
      </c>
      <c r="R31" s="6" t="n">
        <f si="0" t="shared"/>
        <v>12.589490968801314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98.0</v>
      </c>
      <c r="E32" s="5" t="n">
        <v>97.0</v>
      </c>
      <c r="F32" s="5" t="n">
        <v>137.0</v>
      </c>
      <c r="G32" s="5" t="n">
        <v>148.0</v>
      </c>
      <c r="H32" s="5" t="n">
        <v>267.0</v>
      </c>
      <c r="I32" s="5" t="n">
        <v>377.0</v>
      </c>
      <c r="J32" s="5" t="n">
        <v>151.0</v>
      </c>
      <c r="K32" s="5" t="n">
        <v>68.0</v>
      </c>
      <c r="L32" s="5" t="n">
        <v>68.0</v>
      </c>
      <c r="M32" s="5" t="n">
        <v>228.0</v>
      </c>
      <c r="N32" s="11" t="n">
        <f si="5" t="shared"/>
        <v>1639.0</v>
      </c>
      <c r="O32" s="5" t="n">
        <v>31754.0</v>
      </c>
      <c r="P32" s="5" t="n">
        <v>18196.0</v>
      </c>
      <c r="Q32" s="11" t="n">
        <f si="2" t="shared"/>
        <v>1411.0</v>
      </c>
      <c r="R32" s="6" t="n">
        <f si="0" t="shared"/>
        <v>12.895818568391212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414.0</v>
      </c>
      <c r="E33" s="5" t="n">
        <v>430.0</v>
      </c>
      <c r="F33" s="5" t="n">
        <v>652.0</v>
      </c>
      <c r="G33" s="5" t="n">
        <v>589.0</v>
      </c>
      <c r="H33" s="5" t="n">
        <v>1077.0</v>
      </c>
      <c r="I33" s="5" t="n">
        <v>1131.0</v>
      </c>
      <c r="J33" s="5" t="n">
        <v>616.0</v>
      </c>
      <c r="K33" s="5" t="n">
        <v>385.0</v>
      </c>
      <c r="L33" s="5" t="n">
        <v>249.0</v>
      </c>
      <c r="M33" s="5" t="n">
        <v>865.0</v>
      </c>
      <c r="N33" s="11" t="n">
        <f si="5" t="shared"/>
        <v>6408.0</v>
      </c>
      <c r="O33" s="5" t="n">
        <v>146477.0</v>
      </c>
      <c r="P33" s="5" t="n">
        <v>73361.0</v>
      </c>
      <c r="Q33" s="11" t="n">
        <f si="2" t="shared"/>
        <v>5543.0</v>
      </c>
      <c r="R33" s="6" t="n">
        <f si="0" t="shared"/>
        <v>13.234890853328523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48.0</v>
      </c>
      <c r="E34" s="5" t="n">
        <v>86.0</v>
      </c>
      <c r="F34" s="5" t="n">
        <v>79.0</v>
      </c>
      <c r="G34" s="5" t="n">
        <v>46.0</v>
      </c>
      <c r="H34" s="5" t="n">
        <v>122.0</v>
      </c>
      <c r="I34" s="5" t="n">
        <v>196.0</v>
      </c>
      <c r="J34" s="5" t="n">
        <v>112.0</v>
      </c>
      <c r="K34" s="5" t="n">
        <v>58.0</v>
      </c>
      <c r="L34" s="5" t="n">
        <v>17.0</v>
      </c>
      <c r="M34" s="5" t="n">
        <v>169.0</v>
      </c>
      <c r="N34" s="11" t="n">
        <f si="5" t="shared"/>
        <v>933.0</v>
      </c>
      <c r="O34" s="5" t="n">
        <v>13426.0</v>
      </c>
      <c r="P34" s="5" t="n">
        <v>9740.0</v>
      </c>
      <c r="Q34" s="11" t="n">
        <f si="2" t="shared"/>
        <v>764.0</v>
      </c>
      <c r="R34" s="6" t="n">
        <f si="0" t="shared"/>
        <v>12.74869109947644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30.0</v>
      </c>
      <c r="E35" s="5" t="n">
        <v>15.0</v>
      </c>
      <c r="F35" s="5" t="n">
        <v>19.0</v>
      </c>
      <c r="G35" s="5" t="n">
        <v>21.0</v>
      </c>
      <c r="H35" s="5" t="n">
        <v>49.0</v>
      </c>
      <c r="I35" s="5" t="n">
        <v>24.0</v>
      </c>
      <c r="J35" s="5" t="n">
        <v>9.0</v>
      </c>
      <c r="K35" s="5" t="n">
        <v>5.0</v>
      </c>
      <c r="L35" s="5" t="n">
        <v>3.0</v>
      </c>
      <c r="M35" s="5" t="n">
        <v>40.0</v>
      </c>
      <c r="N35" s="11" t="n">
        <f si="5" t="shared"/>
        <v>215.0</v>
      </c>
      <c r="O35" s="5" t="n">
        <v>1986.0</v>
      </c>
      <c r="P35" s="5" t="n">
        <v>1459.0</v>
      </c>
      <c r="Q35" s="11" t="n">
        <f si="2" t="shared"/>
        <v>175.0</v>
      </c>
      <c r="R35" s="6" t="n">
        <f si="0" t="shared"/>
        <v>8.337142857142856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29.0</v>
      </c>
      <c r="E36" s="5" t="n">
        <v>38.0</v>
      </c>
      <c r="F36" s="5" t="n">
        <v>86.0</v>
      </c>
      <c r="G36" s="5" t="n">
        <v>90.0</v>
      </c>
      <c r="H36" s="5" t="n">
        <v>191.0</v>
      </c>
      <c r="I36" s="5" t="n">
        <v>187.0</v>
      </c>
      <c r="J36" s="5" t="n">
        <v>85.0</v>
      </c>
      <c r="K36" s="5" t="n">
        <v>37.0</v>
      </c>
      <c r="L36" s="5" t="n">
        <v>18.0</v>
      </c>
      <c r="M36" s="5" t="n">
        <v>72.0</v>
      </c>
      <c r="N36" s="11" t="n">
        <f si="5" t="shared"/>
        <v>833.0</v>
      </c>
      <c r="O36" s="5" t="n">
        <v>13386.0</v>
      </c>
      <c r="P36" s="5" t="n">
        <v>8439.0</v>
      </c>
      <c r="Q36" s="11" t="n">
        <f si="2" t="shared"/>
        <v>761.0</v>
      </c>
      <c r="R36" s="6" t="n">
        <f si="0" t="shared"/>
        <v>11.089356110381077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58.0</v>
      </c>
      <c r="E37" s="5" t="n">
        <v>33.0</v>
      </c>
      <c r="F37" s="5" t="n">
        <v>45.0</v>
      </c>
      <c r="G37" s="5" t="n">
        <v>80.0</v>
      </c>
      <c r="H37" s="5" t="n">
        <v>145.0</v>
      </c>
      <c r="I37" s="5" t="n">
        <v>93.0</v>
      </c>
      <c r="J37" s="5" t="n">
        <v>82.0</v>
      </c>
      <c r="K37" s="5" t="n">
        <v>63.0</v>
      </c>
      <c r="L37" s="5" t="n">
        <v>43.0</v>
      </c>
      <c r="M37" s="5" t="n">
        <v>253.0</v>
      </c>
      <c r="N37" s="11" t="n">
        <f si="5" t="shared"/>
        <v>895.0</v>
      </c>
      <c r="O37" s="5" t="n">
        <v>38853.0</v>
      </c>
      <c r="P37" s="5" t="n">
        <v>10189.0</v>
      </c>
      <c r="Q37" s="11" t="n">
        <f si="2" t="shared"/>
        <v>642.0</v>
      </c>
      <c r="R37" s="6" t="n">
        <f si="0" t="shared"/>
        <v>15.870716510903426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441.0</v>
      </c>
      <c r="E38" s="5" t="n">
        <f ref="E38:M38" si="8" t="shared">E39-E26-E27-E28-E29-E30-E31-E32-E33-E34-E35-E36-E37</f>
        <v>417.0</v>
      </c>
      <c r="F38" s="5" t="n">
        <f si="8" t="shared"/>
        <v>568.0</v>
      </c>
      <c r="G38" s="5" t="n">
        <f si="8" t="shared"/>
        <v>452.0</v>
      </c>
      <c r="H38" s="5" t="n">
        <f si="8" t="shared"/>
        <v>1049.0</v>
      </c>
      <c r="I38" s="5" t="n">
        <f si="8" t="shared"/>
        <v>1020.0</v>
      </c>
      <c r="J38" s="5" t="n">
        <f si="8" t="shared"/>
        <v>579.0</v>
      </c>
      <c r="K38" s="5" t="n">
        <f si="8" t="shared"/>
        <v>394.0</v>
      </c>
      <c r="L38" s="5" t="n">
        <f si="8" t="shared"/>
        <v>188.0</v>
      </c>
      <c r="M38" s="5" t="n">
        <f si="8" t="shared"/>
        <v>1429.0</v>
      </c>
      <c r="N38" s="11" t="n">
        <f si="5" t="shared"/>
        <v>6537.0</v>
      </c>
      <c r="O38" s="5" t="n">
        <f>O39-O26-O27-O28-O29-O30-O31-O32-O33-O34-O35-O36-O37</f>
        <v>118931.0</v>
      </c>
      <c r="P38" s="5" t="n">
        <f>P39-P26-P27-P28-P29-P30-P31-P32-P33-P34-P35-P36-P37</f>
        <v>65764.0</v>
      </c>
      <c r="Q38" s="11" t="n">
        <f si="2" t="shared"/>
        <v>5108.0</v>
      </c>
      <c r="R38" s="6" t="n">
        <f si="0" t="shared"/>
        <v>12.874706342991386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1949.0</v>
      </c>
      <c r="E39" s="5" t="n">
        <v>2111.0</v>
      </c>
      <c r="F39" s="5" t="n">
        <v>2934.0</v>
      </c>
      <c r="G39" s="5" t="n">
        <v>2725.0</v>
      </c>
      <c r="H39" s="5" t="n">
        <v>5601.0</v>
      </c>
      <c r="I39" s="5" t="n">
        <v>6825.0</v>
      </c>
      <c r="J39" s="5" t="n">
        <v>3870.0</v>
      </c>
      <c r="K39" s="5" t="n">
        <v>2108.0</v>
      </c>
      <c r="L39" s="5" t="n">
        <v>1346.0</v>
      </c>
      <c r="M39" s="5" t="n">
        <v>6623.0</v>
      </c>
      <c r="N39" s="11" t="n">
        <f si="5" t="shared"/>
        <v>36092.0</v>
      </c>
      <c r="O39" s="5" t="n">
        <v>728627.0</v>
      </c>
      <c r="P39" s="5" t="n">
        <v>407240.0</v>
      </c>
      <c r="Q39" s="11" t="n">
        <f si="2" t="shared"/>
        <v>29469.0</v>
      </c>
      <c r="R39" s="6" t="n">
        <f si="0" t="shared"/>
        <v>13.81926770504598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604.0</v>
      </c>
      <c r="E40" s="5" t="n">
        <v>786.0</v>
      </c>
      <c r="F40" s="5" t="n">
        <v>1301.0</v>
      </c>
      <c r="G40" s="5" t="n">
        <v>1628.0</v>
      </c>
      <c r="H40" s="5" t="n">
        <v>3499.0</v>
      </c>
      <c r="I40" s="5" t="n">
        <v>3116.0</v>
      </c>
      <c r="J40" s="5" t="n">
        <v>866.0</v>
      </c>
      <c r="K40" s="5" t="n">
        <v>215.0</v>
      </c>
      <c r="L40" s="5" t="n">
        <v>93.0</v>
      </c>
      <c r="M40" s="5" t="n">
        <v>1237.0</v>
      </c>
      <c r="N40" s="11" t="n">
        <f si="5" t="shared"/>
        <v>13345.0</v>
      </c>
      <c r="O40" s="5" t="n">
        <v>127530.0</v>
      </c>
      <c r="P40" s="5" t="n">
        <v>99969.0</v>
      </c>
      <c r="Q40" s="11" t="n">
        <f si="2" t="shared"/>
        <v>12108.0</v>
      </c>
      <c r="R40" s="6" t="n">
        <f si="0" t="shared"/>
        <v>8.256442021803766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107.0</v>
      </c>
      <c r="E41" s="5" t="n">
        <v>117.0</v>
      </c>
      <c r="F41" s="5" t="n">
        <v>239.0</v>
      </c>
      <c r="G41" s="5" t="n">
        <v>187.0</v>
      </c>
      <c r="H41" s="5" t="n">
        <v>365.0</v>
      </c>
      <c r="I41" s="5" t="n">
        <v>412.0</v>
      </c>
      <c r="J41" s="5" t="n">
        <v>169.0</v>
      </c>
      <c r="K41" s="5" t="n">
        <v>54.0</v>
      </c>
      <c r="L41" s="5" t="n">
        <v>28.0</v>
      </c>
      <c r="M41" s="5" t="n">
        <v>240.0</v>
      </c>
      <c r="N41" s="11" t="n">
        <f si="5" t="shared"/>
        <v>1918.0</v>
      </c>
      <c r="O41" s="5" t="n">
        <v>28223.0</v>
      </c>
      <c r="P41" s="5" t="n">
        <v>16220.0</v>
      </c>
      <c r="Q41" s="11" t="n">
        <f si="2" t="shared"/>
        <v>1678.0</v>
      </c>
      <c r="R41" s="6" t="n">
        <f si="0" t="shared"/>
        <v>9.66626936829559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50.0</v>
      </c>
      <c r="E42" s="5" t="n">
        <f ref="E42:M42" si="9" t="shared">E43-E40-E41</f>
        <v>19.0</v>
      </c>
      <c r="F42" s="5" t="n">
        <f si="9" t="shared"/>
        <v>11.0</v>
      </c>
      <c r="G42" s="5" t="n">
        <f si="9" t="shared"/>
        <v>19.0</v>
      </c>
      <c r="H42" s="5" t="n">
        <f si="9" t="shared"/>
        <v>76.0</v>
      </c>
      <c r="I42" s="5" t="n">
        <f si="9" t="shared"/>
        <v>43.0</v>
      </c>
      <c r="J42" s="5" t="n">
        <f si="9" t="shared"/>
        <v>33.0</v>
      </c>
      <c r="K42" s="5" t="n">
        <f si="9" t="shared"/>
        <v>13.0</v>
      </c>
      <c r="L42" s="5" t="n">
        <f si="9" t="shared"/>
        <v>1.0</v>
      </c>
      <c r="M42" s="5" t="n">
        <f si="9" t="shared"/>
        <v>38.0</v>
      </c>
      <c r="N42" s="11" t="n">
        <f si="5" t="shared"/>
        <v>303.0</v>
      </c>
      <c r="O42" s="5" t="n">
        <f>O43-O40-O41</f>
        <v>8920.0</v>
      </c>
      <c r="P42" s="5" t="n">
        <f>P43-P40-P41</f>
        <v>2486.0</v>
      </c>
      <c r="Q42" s="11" t="n">
        <f si="2" t="shared"/>
        <v>265.0</v>
      </c>
      <c r="R42" s="6" t="n">
        <f si="0" t="shared"/>
        <v>9.381132075471697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761.0</v>
      </c>
      <c r="E43" s="5" t="n">
        <v>922.0</v>
      </c>
      <c r="F43" s="5" t="n">
        <v>1551.0</v>
      </c>
      <c r="G43" s="5" t="n">
        <v>1834.0</v>
      </c>
      <c r="H43" s="5" t="n">
        <v>3940.0</v>
      </c>
      <c r="I43" s="5" t="n">
        <v>3571.0</v>
      </c>
      <c r="J43" s="5" t="n">
        <v>1068.0</v>
      </c>
      <c r="K43" s="5" t="n">
        <v>282.0</v>
      </c>
      <c r="L43" s="5" t="n">
        <v>122.0</v>
      </c>
      <c r="M43" s="5" t="n">
        <v>1515.0</v>
      </c>
      <c r="N43" s="11" t="n">
        <f si="5" t="shared"/>
        <v>15566.0</v>
      </c>
      <c r="O43" s="5" t="n">
        <v>164673.0</v>
      </c>
      <c r="P43" s="5" t="n">
        <v>118675.0</v>
      </c>
      <c r="Q43" s="11" t="n">
        <f si="2" t="shared"/>
        <v>14051.0</v>
      </c>
      <c r="R43" s="6" t="n">
        <f si="0" t="shared"/>
        <v>8.446018077005196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25.0</v>
      </c>
      <c r="E44" s="8" t="n">
        <v>17.0</v>
      </c>
      <c r="F44" s="8" t="n">
        <v>15.0</v>
      </c>
      <c r="G44" s="8" t="n">
        <v>23.0</v>
      </c>
      <c r="H44" s="8" t="n">
        <v>57.0</v>
      </c>
      <c r="I44" s="8" t="n">
        <v>87.0</v>
      </c>
      <c r="J44" s="8" t="n">
        <v>37.0</v>
      </c>
      <c r="K44" s="8" t="n">
        <v>41.0</v>
      </c>
      <c r="L44" s="8" t="n">
        <v>41.0</v>
      </c>
      <c r="M44" s="8" t="n">
        <v>185.0</v>
      </c>
      <c r="N44" s="11" t="n">
        <f si="5" t="shared"/>
        <v>528.0</v>
      </c>
      <c r="O44" s="8" t="n">
        <v>51854.0</v>
      </c>
      <c r="P44" s="8" t="n">
        <v>7173.0</v>
      </c>
      <c r="Q44" s="11" t="n">
        <f si="2" t="shared"/>
        <v>343.0</v>
      </c>
      <c r="R44" s="6" t="n">
        <f si="0" t="shared"/>
        <v>20.91253644314869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26.0</v>
      </c>
      <c r="E45" s="8" t="n">
        <f ref="E45:M45" si="10" t="shared">E46-E44</f>
        <v>12.0</v>
      </c>
      <c r="F45" s="8" t="n">
        <f si="10" t="shared"/>
        <v>43.0</v>
      </c>
      <c r="G45" s="8" t="n">
        <f si="10" t="shared"/>
        <v>46.0</v>
      </c>
      <c r="H45" s="8" t="n">
        <f si="10" t="shared"/>
        <v>48.0</v>
      </c>
      <c r="I45" s="8" t="n">
        <f si="10" t="shared"/>
        <v>97.0</v>
      </c>
      <c r="J45" s="8" t="n">
        <f si="10" t="shared"/>
        <v>76.0</v>
      </c>
      <c r="K45" s="8" t="n">
        <f si="10" t="shared"/>
        <v>45.0</v>
      </c>
      <c r="L45" s="8" t="n">
        <f si="10" t="shared"/>
        <v>60.0</v>
      </c>
      <c r="M45" s="8" t="n">
        <f si="10" t="shared"/>
        <v>220.0</v>
      </c>
      <c r="N45" s="11" t="n">
        <f si="5" t="shared"/>
        <v>673.0</v>
      </c>
      <c r="O45" s="8" t="n">
        <f>O46-O44</f>
        <v>101423.0</v>
      </c>
      <c r="P45" s="8" t="n">
        <f>P46-P44</f>
        <v>10388.0</v>
      </c>
      <c r="Q45" s="11" t="n">
        <f si="2" t="shared"/>
        <v>453.0</v>
      </c>
      <c r="R45" s="6" t="n">
        <f si="0" t="shared"/>
        <v>22.931567328918323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51.0</v>
      </c>
      <c r="E46" s="8" t="n">
        <v>29.0</v>
      </c>
      <c r="F46" s="8" t="n">
        <v>58.0</v>
      </c>
      <c r="G46" s="8" t="n">
        <v>69.0</v>
      </c>
      <c r="H46" s="8" t="n">
        <v>105.0</v>
      </c>
      <c r="I46" s="8" t="n">
        <v>184.0</v>
      </c>
      <c r="J46" s="8" t="n">
        <v>113.0</v>
      </c>
      <c r="K46" s="8" t="n">
        <v>86.0</v>
      </c>
      <c r="L46" s="8" t="n">
        <v>101.0</v>
      </c>
      <c r="M46" s="8" t="n">
        <v>405.0</v>
      </c>
      <c r="N46" s="11" t="n">
        <f si="5" t="shared"/>
        <v>1201.0</v>
      </c>
      <c r="O46" s="8" t="n">
        <v>153277.0</v>
      </c>
      <c r="P46" s="8" t="n">
        <v>17561.0</v>
      </c>
      <c r="Q46" s="11" t="n">
        <f si="2" t="shared"/>
        <v>796.0</v>
      </c>
      <c r="R46" s="6" t="n">
        <f si="0" t="shared"/>
        <v>22.061557788944725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10.0</v>
      </c>
      <c r="E47" s="5" t="n">
        <v>5.0</v>
      </c>
      <c r="F47" s="5" t="n">
        <v>4.0</v>
      </c>
      <c r="G47" s="5" t="n">
        <v>7.0</v>
      </c>
      <c r="H47" s="5" t="n">
        <v>6.0</v>
      </c>
      <c r="I47" s="5" t="n">
        <v>37.0</v>
      </c>
      <c r="J47" s="5" t="n">
        <v>6.0</v>
      </c>
      <c r="K47" s="5" t="n">
        <v>3.0</v>
      </c>
      <c r="L47" s="5" t="n">
        <v>0.0</v>
      </c>
      <c r="M47" s="5" t="n">
        <v>22.0</v>
      </c>
      <c r="N47" s="11" t="n">
        <f si="5" t="shared"/>
        <v>100.0</v>
      </c>
      <c r="O47" s="5" t="n">
        <v>5812.0</v>
      </c>
      <c r="P47" s="5" t="n">
        <v>738.0</v>
      </c>
      <c r="Q47" s="11" t="n">
        <f si="2" t="shared"/>
        <v>78.0</v>
      </c>
      <c r="R47" s="6" t="n">
        <f si="0" t="shared"/>
        <v>9.461538461538462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51587.0</v>
      </c>
      <c r="E48" s="5" t="n">
        <f ref="E48:M48" si="11" t="shared">E47+E46+E43+E39+E25+E18</f>
        <v>94733.0</v>
      </c>
      <c r="F48" s="5" t="n">
        <f si="11" t="shared"/>
        <v>192712.0</v>
      </c>
      <c r="G48" s="5" t="n">
        <f si="11" t="shared"/>
        <v>127689.0</v>
      </c>
      <c r="H48" s="5" t="n">
        <f si="11" t="shared"/>
        <v>156417.0</v>
      </c>
      <c r="I48" s="5" t="n">
        <f si="11" t="shared"/>
        <v>98247.0</v>
      </c>
      <c r="J48" s="5" t="n">
        <f si="11" t="shared"/>
        <v>23639.0</v>
      </c>
      <c r="K48" s="5" t="n">
        <f si="11" t="shared"/>
        <v>12980.0</v>
      </c>
      <c r="L48" s="5" t="n">
        <f si="11" t="shared"/>
        <v>11598.0</v>
      </c>
      <c r="M48" s="5" t="n">
        <f si="11" t="shared"/>
        <v>115447.0</v>
      </c>
      <c r="N48" s="11" t="n">
        <f si="5" t="shared"/>
        <v>885049.0</v>
      </c>
      <c r="O48" s="5" t="n">
        <f>O47+O46+O43+O39+O25+O18</f>
        <v>4.052875E7</v>
      </c>
      <c r="P48" s="5" t="n">
        <f>P47+P46+P43+P39+P25+P18</f>
        <v>5254658.0</v>
      </c>
      <c r="Q48" s="11" t="n">
        <f si="2" t="shared"/>
        <v>769602.0</v>
      </c>
      <c r="R48" s="6" t="n">
        <f si="0" t="shared"/>
        <v>6.827760322868184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5.828716828107822</v>
      </c>
      <c r="E49" s="6" t="n">
        <f ref="E49" si="13" t="shared">E48/$N$48*100</f>
        <v>10.703701151009717</v>
      </c>
      <c r="F49" s="6" t="n">
        <f ref="F49" si="14" t="shared">F48/$N$48*100</f>
        <v>21.774161656586248</v>
      </c>
      <c r="G49" s="6" t="n">
        <f ref="G49" si="15" t="shared">G48/$N$48*100</f>
        <v>14.427336791522277</v>
      </c>
      <c r="H49" s="6" t="n">
        <f ref="H49" si="16" t="shared">H48/$N$48*100</f>
        <v>17.67325876872354</v>
      </c>
      <c r="I49" s="6" t="n">
        <f ref="I49" si="17" t="shared">I48/$N$48*100</f>
        <v>11.100741314887651</v>
      </c>
      <c r="J49" s="6" t="n">
        <f ref="J49" si="18" t="shared">J48/$N$48*100</f>
        <v>2.6709255645732606</v>
      </c>
      <c r="K49" s="6" t="n">
        <f ref="K49" si="19" t="shared">K48/$N$48*100</f>
        <v>1.4665854658894593</v>
      </c>
      <c r="L49" s="6" t="n">
        <f ref="L49" si="20" t="shared">L48/$N$48*100</f>
        <v>1.3104359193671762</v>
      </c>
      <c r="M49" s="6" t="n">
        <f ref="M49" si="21" t="shared">M48/$N$48*100</f>
        <v>13.04413653933285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