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<sst xmlns="http://schemas.openxmlformats.org/spreadsheetml/2006/main" count="118" uniqueCount="73">
  <si>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</si>
  <si>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</si>
  <si>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</si>
  <si>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</si>
  <si>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</si>
  <si>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</si>
  <si>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</si>
  <si>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</si>
  <si>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</si>
  <si>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</si>
  <si>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</si>
  <si>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</si>
  <si>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</si>
  <si>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</si>
  <si>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</si>
  <si>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</si>
  <si>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</si>
  <si>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</si>
  <si>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</si>
  <si>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</si>
  <si>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</si>
  <si>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</si>
  <si>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</si>
  <si>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</si>
  <si>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</si>
  <si>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</si>
  <si>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</si>
  <si>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</si>
  <si>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</si>
  <si>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</si>
  <si>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</si>
  <si>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</si>
  <si>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</si>
  <si>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</si>
  <si>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</si>
  <si>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</si>
  <si>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</si>
  <si>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</si>
  <si>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</si>
  <si>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</si>
  <si>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</si>
  <si>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</si>
  <si>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</si>
  <si>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</si>
  <si>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</si>
  <si>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</si>
  <si>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</si>
  <si>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</si>
  <si>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</si>
  <si>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</si>
  <si>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</si>
  <si>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</si>
  <si>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</si>
  <si>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</si>
  <si>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</si>
  <si>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</si>
  <si>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</si>
  <si>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</si>
  <si>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</si>
  <si>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</si>
  <si>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</si>
  <si>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</si>
  <si>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</si>
  <si>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</si>
  <si>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</si>
  <si>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</si>
  <si>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</si>
  <si>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</si>
  <si>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</si>
  <si>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</si>
  <si>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</si>
  <si>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114年1至12月來臺旅客人次～按停留夜數分
Table 1-8  Visitor Arrivals  by Length of Stay,
January-December,2025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</si>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</sst>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75141.0</v>
      </c>
      <c r="E3" s="4" t="n">
        <v>227424.0</v>
      </c>
      <c r="F3" s="4" t="n">
        <v>330797.0</v>
      </c>
      <c r="G3" s="4" t="n">
        <v>291266.0</v>
      </c>
      <c r="H3" s="4" t="n">
        <v>232094.0</v>
      </c>
      <c r="I3" s="4" t="n">
        <v>61383.0</v>
      </c>
      <c r="J3" s="4" t="n">
        <v>14754.0</v>
      </c>
      <c r="K3" s="4" t="n">
        <v>2686.0</v>
      </c>
      <c r="L3" s="4" t="n">
        <v>1814.0</v>
      </c>
      <c r="M3" s="4" t="n">
        <v>70652.0</v>
      </c>
      <c r="N3" s="11" t="n">
        <f>SUM(D3:M3)</f>
        <v>1308011.0</v>
      </c>
      <c r="O3" s="4" t="n">
        <v>8771486.0</v>
      </c>
      <c r="P3" s="4" t="n">
        <v>5187142.0</v>
      </c>
      <c r="Q3" s="11" t="n">
        <f>SUM(D3:L3)</f>
        <v>1237359.0</v>
      </c>
      <c r="R3" s="6" t="n">
        <f ref="R3:R48" si="0" t="shared">IF(P3&lt;&gt;0,P3/SUM(D3:L3),0)</f>
        <v>4.1921075451829255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128372.0</v>
      </c>
      <c r="E4" s="5" t="n">
        <v>70135.0</v>
      </c>
      <c r="F4" s="5" t="n">
        <v>44703.0</v>
      </c>
      <c r="G4" s="5" t="n">
        <v>45179.0</v>
      </c>
      <c r="H4" s="5" t="n">
        <v>88773.0</v>
      </c>
      <c r="I4" s="5" t="n">
        <v>65800.0</v>
      </c>
      <c r="J4" s="5" t="n">
        <v>24997.0</v>
      </c>
      <c r="K4" s="5" t="n">
        <v>14072.0</v>
      </c>
      <c r="L4" s="5" t="n">
        <v>14593.0</v>
      </c>
      <c r="M4" s="5" t="n">
        <v>137682.0</v>
      </c>
      <c r="N4" s="11" t="n">
        <f ref="N4:N14" si="1" t="shared">SUM(D4:M4)</f>
        <v>634306.0</v>
      </c>
      <c r="O4" s="5" t="n">
        <v>1.3770423E7</v>
      </c>
      <c r="P4" s="5" t="n">
        <v>4190838.0</v>
      </c>
      <c r="Q4" s="11" t="n">
        <f ref="Q4:Q48" si="2" t="shared">SUM(D4:L4)</f>
        <v>496624.0</v>
      </c>
      <c r="R4" s="6" t="n">
        <f si="0" t="shared"/>
        <v>8.438653790392731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88491.0</v>
      </c>
      <c r="E5" s="5" t="n">
        <v>423095.0</v>
      </c>
      <c r="F5" s="5" t="n">
        <v>503868.0</v>
      </c>
      <c r="G5" s="5" t="n">
        <v>164960.0</v>
      </c>
      <c r="H5" s="5" t="n">
        <v>107725.0</v>
      </c>
      <c r="I5" s="5" t="n">
        <v>47718.0</v>
      </c>
      <c r="J5" s="5" t="n">
        <v>24834.0</v>
      </c>
      <c r="K5" s="5" t="n">
        <v>19920.0</v>
      </c>
      <c r="L5" s="5" t="n">
        <v>12535.0</v>
      </c>
      <c r="M5" s="5" t="n">
        <v>90054.0</v>
      </c>
      <c r="N5" s="11" t="n">
        <f si="1" t="shared"/>
        <v>1483200.0</v>
      </c>
      <c r="O5" s="5" t="n">
        <v>1.0566429E7</v>
      </c>
      <c r="P5" s="5" t="n">
        <v>6586181.0</v>
      </c>
      <c r="Q5" s="11" t="n">
        <f si="2" t="shared"/>
        <v>1393146.0</v>
      </c>
      <c r="R5" s="6" t="n">
        <f si="0" t="shared"/>
        <v>4.727559781961116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32454.0</v>
      </c>
      <c r="E6" s="5" t="n">
        <v>155003.0</v>
      </c>
      <c r="F6" s="5" t="n">
        <v>513905.0</v>
      </c>
      <c r="G6" s="5" t="n">
        <v>162340.0</v>
      </c>
      <c r="H6" s="5" t="n">
        <v>79281.0</v>
      </c>
      <c r="I6" s="5" t="n">
        <v>21030.0</v>
      </c>
      <c r="J6" s="5" t="n">
        <v>9189.0</v>
      </c>
      <c r="K6" s="5" t="n">
        <v>7344.0</v>
      </c>
      <c r="L6" s="5" t="n">
        <v>4716.0</v>
      </c>
      <c r="M6" s="5" t="n">
        <v>31822.0</v>
      </c>
      <c r="N6" s="11" t="n">
        <f si="1" t="shared"/>
        <v>1017084.0</v>
      </c>
      <c r="O6" s="5" t="n">
        <v>5510011.0</v>
      </c>
      <c r="P6" s="5" t="n">
        <v>4072314.0</v>
      </c>
      <c r="Q6" s="11" t="n">
        <f si="2" t="shared"/>
        <v>985262.0</v>
      </c>
      <c r="R6" s="6" t="n">
        <f si="0" t="shared"/>
        <v>4.133229536915054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2501.0</v>
      </c>
      <c r="E7" s="5" t="n">
        <v>2174.0</v>
      </c>
      <c r="F7" s="5" t="n">
        <v>3868.0</v>
      </c>
      <c r="G7" s="5" t="n">
        <v>4795.0</v>
      </c>
      <c r="H7" s="5" t="n">
        <v>7746.0</v>
      </c>
      <c r="I7" s="5" t="n">
        <v>5815.0</v>
      </c>
      <c r="J7" s="5" t="n">
        <v>3085.0</v>
      </c>
      <c r="K7" s="5" t="n">
        <v>2861.0</v>
      </c>
      <c r="L7" s="5" t="n">
        <v>1837.0</v>
      </c>
      <c r="M7" s="5" t="n">
        <v>10448.0</v>
      </c>
      <c r="N7" s="11" t="n">
        <f si="1" t="shared"/>
        <v>45130.0</v>
      </c>
      <c r="O7" s="5" t="n">
        <v>2613743.0</v>
      </c>
      <c r="P7" s="5" t="n">
        <v>487980.0</v>
      </c>
      <c r="Q7" s="11" t="n">
        <f si="2" t="shared"/>
        <v>34682.0</v>
      </c>
      <c r="R7" s="6" t="n">
        <f si="0" t="shared"/>
        <v>14.070122830286603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1664.0</v>
      </c>
      <c r="E8" s="5" t="n">
        <v>2398.0</v>
      </c>
      <c r="F8" s="5" t="n">
        <v>3372.0</v>
      </c>
      <c r="G8" s="5" t="n">
        <v>2987.0</v>
      </c>
      <c r="H8" s="5" t="n">
        <v>5864.0</v>
      </c>
      <c r="I8" s="5" t="n">
        <v>5673.0</v>
      </c>
      <c r="J8" s="5" t="n">
        <v>2950.0</v>
      </c>
      <c r="K8" s="5" t="n">
        <v>840.0</v>
      </c>
      <c r="L8" s="5" t="n">
        <v>430.0</v>
      </c>
      <c r="M8" s="5" t="n">
        <v>2955.0</v>
      </c>
      <c r="N8" s="11" t="n">
        <f si="1" t="shared"/>
        <v>29133.0</v>
      </c>
      <c r="O8" s="5" t="n">
        <v>571978.0</v>
      </c>
      <c r="P8" s="5" t="n">
        <v>259530.0</v>
      </c>
      <c r="Q8" s="11" t="n">
        <f si="2" t="shared"/>
        <v>26178.0</v>
      </c>
      <c r="R8" s="6" t="n">
        <f si="0" t="shared"/>
        <v>9.914049965619986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13264.0</v>
      </c>
      <c r="E9" s="5" t="n">
        <v>13920.0</v>
      </c>
      <c r="F9" s="5" t="n">
        <v>31810.0</v>
      </c>
      <c r="G9" s="5" t="n">
        <v>54422.0</v>
      </c>
      <c r="H9" s="5" t="n">
        <v>137457.0</v>
      </c>
      <c r="I9" s="5" t="n">
        <v>54351.0</v>
      </c>
      <c r="J9" s="5" t="n">
        <v>18478.0</v>
      </c>
      <c r="K9" s="5" t="n">
        <v>11923.0</v>
      </c>
      <c r="L9" s="5" t="n">
        <v>7850.0</v>
      </c>
      <c r="M9" s="5" t="n">
        <v>39640.0</v>
      </c>
      <c r="N9" s="11" t="n">
        <f si="1" t="shared"/>
        <v>383115.0</v>
      </c>
      <c r="O9" s="5" t="n">
        <v>1.0941504E7</v>
      </c>
      <c r="P9" s="5" t="n">
        <v>3248608.0</v>
      </c>
      <c r="Q9" s="11" t="n">
        <f si="2" t="shared"/>
        <v>343475.0</v>
      </c>
      <c r="R9" s="6" t="n">
        <f si="0" t="shared"/>
        <v>9.458062449959968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13191.0</v>
      </c>
      <c r="E10" s="5" t="n">
        <v>24110.0</v>
      </c>
      <c r="F10" s="5" t="n">
        <v>48435.0</v>
      </c>
      <c r="G10" s="5" t="n">
        <v>68527.0</v>
      </c>
      <c r="H10" s="5" t="n">
        <v>169882.0</v>
      </c>
      <c r="I10" s="5" t="n">
        <v>94999.0</v>
      </c>
      <c r="J10" s="5" t="n">
        <v>12269.0</v>
      </c>
      <c r="K10" s="5" t="n">
        <v>3186.0</v>
      </c>
      <c r="L10" s="5" t="n">
        <v>1368.0</v>
      </c>
      <c r="M10" s="5" t="n">
        <v>9320.0</v>
      </c>
      <c r="N10" s="11" t="n">
        <f si="1" t="shared"/>
        <v>445287.0</v>
      </c>
      <c r="O10" s="5" t="n">
        <v>3381145.0</v>
      </c>
      <c r="P10" s="5" t="n">
        <v>2913741.0</v>
      </c>
      <c r="Q10" s="11" t="n">
        <f si="2" t="shared"/>
        <v>435967.0</v>
      </c>
      <c r="R10" s="6" t="n">
        <f si="0" t="shared"/>
        <v>6.683398055357401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10928.0</v>
      </c>
      <c r="E11" s="5" t="n">
        <v>4171.0</v>
      </c>
      <c r="F11" s="5" t="n">
        <v>7220.0</v>
      </c>
      <c r="G11" s="5" t="n">
        <v>10747.0</v>
      </c>
      <c r="H11" s="5" t="n">
        <v>29311.0</v>
      </c>
      <c r="I11" s="5" t="n">
        <v>28386.0</v>
      </c>
      <c r="J11" s="5" t="n">
        <v>7935.0</v>
      </c>
      <c r="K11" s="5" t="n">
        <v>7289.0</v>
      </c>
      <c r="L11" s="5" t="n">
        <v>5043.0</v>
      </c>
      <c r="M11" s="5" t="n">
        <v>90703.0</v>
      </c>
      <c r="N11" s="11" t="n">
        <f si="1" t="shared"/>
        <v>201733.0</v>
      </c>
      <c r="O11" s="5" t="n">
        <v>1.03210514E8</v>
      </c>
      <c r="P11" s="5" t="n">
        <v>1441032.0</v>
      </c>
      <c r="Q11" s="11" t="n">
        <f si="2" t="shared"/>
        <v>111030.0</v>
      </c>
      <c r="R11" s="6" t="n">
        <f si="0" t="shared"/>
        <v>12.978762496622535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14176.0</v>
      </c>
      <c r="E12" s="5" t="n">
        <v>34722.0</v>
      </c>
      <c r="F12" s="5" t="n">
        <v>116355.0</v>
      </c>
      <c r="G12" s="5" t="n">
        <v>125835.0</v>
      </c>
      <c r="H12" s="5" t="n">
        <v>126267.0</v>
      </c>
      <c r="I12" s="5" t="n">
        <v>53546.0</v>
      </c>
      <c r="J12" s="5" t="n">
        <v>5304.0</v>
      </c>
      <c r="K12" s="5" t="n">
        <v>6145.0</v>
      </c>
      <c r="L12" s="5" t="n">
        <v>4914.0</v>
      </c>
      <c r="M12" s="5" t="n">
        <v>118707.0</v>
      </c>
      <c r="N12" s="11" t="n">
        <f si="1" t="shared"/>
        <v>605971.0</v>
      </c>
      <c r="O12" s="5" t="n">
        <v>7.1248734E7</v>
      </c>
      <c r="P12" s="5" t="n">
        <v>3018250.0</v>
      </c>
      <c r="Q12" s="11" t="n">
        <f si="2" t="shared"/>
        <v>487264.0</v>
      </c>
      <c r="R12" s="6" t="n">
        <f si="0" t="shared"/>
        <v>6.194280718460629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9329.0</v>
      </c>
      <c r="E13" s="5" t="n">
        <v>34763.0</v>
      </c>
      <c r="F13" s="5" t="n">
        <v>83750.0</v>
      </c>
      <c r="G13" s="5" t="n">
        <v>56330.0</v>
      </c>
      <c r="H13" s="5" t="n">
        <v>44463.0</v>
      </c>
      <c r="I13" s="5" t="n">
        <v>105549.0</v>
      </c>
      <c r="J13" s="5" t="n">
        <v>4139.0</v>
      </c>
      <c r="K13" s="5" t="n">
        <v>4952.0</v>
      </c>
      <c r="L13" s="5" t="n">
        <v>3757.0</v>
      </c>
      <c r="M13" s="5" t="n">
        <v>55861.0</v>
      </c>
      <c r="N13" s="11" t="n">
        <f si="1" t="shared"/>
        <v>402893.0</v>
      </c>
      <c r="O13" s="5" t="n">
        <v>3.6937564E7</v>
      </c>
      <c r="P13" s="5" t="n">
        <v>2706809.0</v>
      </c>
      <c r="Q13" s="11" t="n">
        <f si="2" t="shared"/>
        <v>347032.0</v>
      </c>
      <c r="R13" s="6" t="n">
        <f si="0" t="shared"/>
        <v>7.799883007907051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4496.0</v>
      </c>
      <c r="E14" s="5" t="n">
        <v>7176.0</v>
      </c>
      <c r="F14" s="5" t="n">
        <v>20734.0</v>
      </c>
      <c r="G14" s="5" t="n">
        <v>52380.0</v>
      </c>
      <c r="H14" s="5" t="n">
        <v>25647.0</v>
      </c>
      <c r="I14" s="5" t="n">
        <v>21338.0</v>
      </c>
      <c r="J14" s="5" t="n">
        <v>11950.0</v>
      </c>
      <c r="K14" s="5" t="n">
        <v>16653.0</v>
      </c>
      <c r="L14" s="5" t="n">
        <v>20867.0</v>
      </c>
      <c r="M14" s="5" t="n">
        <v>213648.0</v>
      </c>
      <c r="N14" s="11" t="n">
        <f si="1" t="shared"/>
        <v>394889.0</v>
      </c>
      <c r="O14" s="5" t="n">
        <v>1.2962681E8</v>
      </c>
      <c r="P14" s="5" t="n">
        <v>3363589.0</v>
      </c>
      <c r="Q14" s="11" t="n">
        <f si="2" t="shared"/>
        <v>181241.0</v>
      </c>
      <c r="R14" s="6" t="n">
        <f si="0" t="shared"/>
        <v>18.558653946954607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1074.0</v>
      </c>
      <c r="E15" s="5" t="n">
        <f ref="E15:M15" si="3" t="shared">E16-E9-E10-E11-E12-E13-E14</f>
        <v>909.0</v>
      </c>
      <c r="F15" s="5" t="n">
        <f si="3" t="shared"/>
        <v>2176.0</v>
      </c>
      <c r="G15" s="5" t="n">
        <f si="3" t="shared"/>
        <v>4115.0</v>
      </c>
      <c r="H15" s="5" t="n">
        <f si="3" t="shared"/>
        <v>6313.0</v>
      </c>
      <c r="I15" s="5" t="n">
        <f si="3" t="shared"/>
        <v>5014.0</v>
      </c>
      <c r="J15" s="5" t="n">
        <f si="3" t="shared"/>
        <v>1837.0</v>
      </c>
      <c r="K15" s="5" t="n">
        <f si="3" t="shared"/>
        <v>1155.0</v>
      </c>
      <c r="L15" s="5" t="n">
        <f si="3" t="shared"/>
        <v>783.0</v>
      </c>
      <c r="M15" s="5" t="n">
        <f si="3" t="shared"/>
        <v>4885.0</v>
      </c>
      <c r="N15" s="5" t="n">
        <f ref="N15" si="4" t="shared">N16-N9-N10-N11-N12-N13-N14</f>
        <v>28261.0</v>
      </c>
      <c r="O15" s="5" t="n">
        <f>O16-O9-O10-O11-O12-O13-O14</f>
        <v>2034501.0</v>
      </c>
      <c r="P15" s="5" t="n">
        <f>P16-P9-P10-P11-P12-P13-P14</f>
        <v>279308.0</v>
      </c>
      <c r="Q15" s="11" t="n">
        <f si="2" t="shared"/>
        <v>23376.0</v>
      </c>
      <c r="R15" s="6" t="n">
        <f si="0" t="shared"/>
        <v>11.948494182067078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66458.0</v>
      </c>
      <c r="E16" s="5" t="n">
        <v>119771.0</v>
      </c>
      <c r="F16" s="5" t="n">
        <v>310480.0</v>
      </c>
      <c r="G16" s="5" t="n">
        <v>372356.0</v>
      </c>
      <c r="H16" s="5" t="n">
        <v>539340.0</v>
      </c>
      <c r="I16" s="5" t="n">
        <v>363183.0</v>
      </c>
      <c r="J16" s="5" t="n">
        <v>61912.0</v>
      </c>
      <c r="K16" s="5" t="n">
        <v>51303.0</v>
      </c>
      <c r="L16" s="5" t="n">
        <v>44582.0</v>
      </c>
      <c r="M16" s="5" t="n">
        <v>532764.0</v>
      </c>
      <c r="N16" s="11" t="n">
        <f ref="N16:N48" si="5" t="shared">SUM(D16:M16)</f>
        <v>2462149.0</v>
      </c>
      <c r="O16" s="5" t="n">
        <v>3.57380772E8</v>
      </c>
      <c r="P16" s="5" t="n">
        <v>1.6971337E7</v>
      </c>
      <c r="Q16" s="11" t="n">
        <f si="2" t="shared"/>
        <v>1929385.0</v>
      </c>
      <c r="R16" s="6" t="n">
        <f si="0" t="shared"/>
        <v>8.796241807622636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3495.0</v>
      </c>
      <c r="E17" s="5" t="n">
        <f ref="E17:M17" si="6" t="shared">E18-E16-E3-E4-E5-E6-E7-E8</f>
        <v>8644.0</v>
      </c>
      <c r="F17" s="5" t="n">
        <f si="6" t="shared"/>
        <v>11773.0</v>
      </c>
      <c r="G17" s="5" t="n">
        <f si="6" t="shared"/>
        <v>8367.0</v>
      </c>
      <c r="H17" s="5" t="n">
        <f si="6" t="shared"/>
        <v>10870.0</v>
      </c>
      <c r="I17" s="5" t="n">
        <f si="6" t="shared"/>
        <v>8964.0</v>
      </c>
      <c r="J17" s="5" t="n">
        <f si="6" t="shared"/>
        <v>3359.0</v>
      </c>
      <c r="K17" s="5" t="n">
        <f si="6" t="shared"/>
        <v>2033.0</v>
      </c>
      <c r="L17" s="5" t="n">
        <f si="6" t="shared"/>
        <v>1337.0</v>
      </c>
      <c r="M17" s="5" t="n">
        <f si="6" t="shared"/>
        <v>6041.0</v>
      </c>
      <c r="N17" s="11" t="n">
        <f si="5" t="shared"/>
        <v>64883.0</v>
      </c>
      <c r="O17" s="5" t="n">
        <f>O18-O16-O3-O4-O5-O6-O7-O8</f>
        <v>1780678.0</v>
      </c>
      <c r="P17" s="5" t="n">
        <f>P18-P16-P3-P4-P5-P6-P7-P8</f>
        <v>522402.0</v>
      </c>
      <c r="Q17" s="11" t="n">
        <f si="2" t="shared"/>
        <v>58842.0</v>
      </c>
      <c r="R17" s="6" t="n">
        <f si="0" t="shared"/>
        <v>8.878046293463852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398576.0</v>
      </c>
      <c r="E18" s="5" t="n">
        <v>1008644.0</v>
      </c>
      <c r="F18" s="5" t="n">
        <v>1722766.0</v>
      </c>
      <c r="G18" s="5" t="n">
        <v>1052250.0</v>
      </c>
      <c r="H18" s="5" t="n">
        <v>1071693.0</v>
      </c>
      <c r="I18" s="5" t="n">
        <v>579566.0</v>
      </c>
      <c r="J18" s="5" t="n">
        <v>145080.0</v>
      </c>
      <c r="K18" s="5" t="n">
        <v>101059.0</v>
      </c>
      <c r="L18" s="5" t="n">
        <v>81844.0</v>
      </c>
      <c r="M18" s="5" t="n">
        <v>882418.0</v>
      </c>
      <c r="N18" s="11" t="n">
        <f si="5" t="shared"/>
        <v>7043896.0</v>
      </c>
      <c r="O18" s="5" t="n">
        <v>4.0096552E8</v>
      </c>
      <c r="P18" s="5" t="n">
        <v>3.8277724E7</v>
      </c>
      <c r="Q18" s="11" t="n">
        <f si="2" t="shared"/>
        <v>6161478.0</v>
      </c>
      <c r="R18" s="6" t="n">
        <f si="0" t="shared"/>
        <v>6.212425655013294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7481.0</v>
      </c>
      <c r="E19" s="5" t="n">
        <v>8731.0</v>
      </c>
      <c r="F19" s="5" t="n">
        <v>12803.0</v>
      </c>
      <c r="G19" s="5" t="n">
        <v>12259.0</v>
      </c>
      <c r="H19" s="5" t="n">
        <v>22521.0</v>
      </c>
      <c r="I19" s="5" t="n">
        <v>21703.0</v>
      </c>
      <c r="J19" s="5" t="n">
        <v>9783.0</v>
      </c>
      <c r="K19" s="5" t="n">
        <v>4093.0</v>
      </c>
      <c r="L19" s="5" t="n">
        <v>1959.0</v>
      </c>
      <c r="M19" s="5" t="n">
        <v>15843.0</v>
      </c>
      <c r="N19" s="11" t="n">
        <f si="5" t="shared"/>
        <v>117176.0</v>
      </c>
      <c r="O19" s="5" t="n">
        <v>1802405.0</v>
      </c>
      <c r="P19" s="5" t="n">
        <v>1010177.0</v>
      </c>
      <c r="Q19" s="11" t="n">
        <f si="2" t="shared"/>
        <v>101333.0</v>
      </c>
      <c r="R19" s="6" t="n">
        <f si="0" t="shared"/>
        <v>9.96888476606831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60972.0</v>
      </c>
      <c r="E20" s="5" t="n">
        <v>54299.0</v>
      </c>
      <c r="F20" s="5" t="n">
        <v>71570.0</v>
      </c>
      <c r="G20" s="5" t="n">
        <v>67386.0</v>
      </c>
      <c r="H20" s="5" t="n">
        <v>140158.0</v>
      </c>
      <c r="I20" s="5" t="n">
        <v>143141.0</v>
      </c>
      <c r="J20" s="5" t="n">
        <v>54027.0</v>
      </c>
      <c r="K20" s="5" t="n">
        <v>24114.0</v>
      </c>
      <c r="L20" s="5" t="n">
        <v>12747.0</v>
      </c>
      <c r="M20" s="5" t="n">
        <v>82740.0</v>
      </c>
      <c r="N20" s="11" t="n">
        <f si="5" t="shared"/>
        <v>711154.0</v>
      </c>
      <c r="O20" s="5" t="n">
        <v>9433082.0</v>
      </c>
      <c r="P20" s="5" t="n">
        <v>6166973.0</v>
      </c>
      <c r="Q20" s="11" t="n">
        <f si="2" t="shared"/>
        <v>628414.0</v>
      </c>
      <c r="R20" s="6" t="n">
        <f si="0" t="shared"/>
        <v>9.81355125761043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520.0</v>
      </c>
      <c r="E21" s="5" t="n">
        <v>484.0</v>
      </c>
      <c r="F21" s="5" t="n">
        <v>478.0</v>
      </c>
      <c r="G21" s="5" t="n">
        <v>390.0</v>
      </c>
      <c r="H21" s="5" t="n">
        <v>808.0</v>
      </c>
      <c r="I21" s="5" t="n">
        <v>692.0</v>
      </c>
      <c r="J21" s="5" t="n">
        <v>393.0</v>
      </c>
      <c r="K21" s="5" t="n">
        <v>254.0</v>
      </c>
      <c r="L21" s="5" t="n">
        <v>136.0</v>
      </c>
      <c r="M21" s="5" t="n">
        <v>1174.0</v>
      </c>
      <c r="N21" s="11" t="n">
        <f si="5" t="shared"/>
        <v>5329.0</v>
      </c>
      <c r="O21" s="5" t="n">
        <v>138721.0</v>
      </c>
      <c r="P21" s="5" t="n">
        <v>46811.0</v>
      </c>
      <c r="Q21" s="11" t="n">
        <f si="2" t="shared"/>
        <v>4155.0</v>
      </c>
      <c r="R21" s="6" t="n">
        <f si="0" t="shared"/>
        <v>11.2661853188929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300.0</v>
      </c>
      <c r="E22" s="5" t="n">
        <v>443.0</v>
      </c>
      <c r="F22" s="5" t="n">
        <v>593.0</v>
      </c>
      <c r="G22" s="5" t="n">
        <v>489.0</v>
      </c>
      <c r="H22" s="5" t="n">
        <v>802.0</v>
      </c>
      <c r="I22" s="5" t="n">
        <v>863.0</v>
      </c>
      <c r="J22" s="5" t="n">
        <v>466.0</v>
      </c>
      <c r="K22" s="5" t="n">
        <v>297.0</v>
      </c>
      <c r="L22" s="5" t="n">
        <v>147.0</v>
      </c>
      <c r="M22" s="5" t="n">
        <v>892.0</v>
      </c>
      <c r="N22" s="11" t="n">
        <f si="5" t="shared"/>
        <v>5292.0</v>
      </c>
      <c r="O22" s="5" t="n">
        <v>166635.0</v>
      </c>
      <c r="P22" s="5" t="n">
        <v>53337.0</v>
      </c>
      <c r="Q22" s="11" t="n">
        <f si="2" t="shared"/>
        <v>4400.0</v>
      </c>
      <c r="R22" s="6" t="n">
        <f si="0" t="shared"/>
        <v>12.122045454545454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71.0</v>
      </c>
      <c r="E23" s="5" t="n">
        <v>90.0</v>
      </c>
      <c r="F23" s="5" t="n">
        <v>138.0</v>
      </c>
      <c r="G23" s="5" t="n">
        <v>131.0</v>
      </c>
      <c r="H23" s="5" t="n">
        <v>220.0</v>
      </c>
      <c r="I23" s="5" t="n">
        <v>187.0</v>
      </c>
      <c r="J23" s="5" t="n">
        <v>134.0</v>
      </c>
      <c r="K23" s="5" t="n">
        <v>84.0</v>
      </c>
      <c r="L23" s="5" t="n">
        <v>41.0</v>
      </c>
      <c r="M23" s="5" t="n">
        <v>202.0</v>
      </c>
      <c r="N23" s="11" t="n">
        <f si="5" t="shared"/>
        <v>1298.0</v>
      </c>
      <c r="O23" s="5" t="n">
        <v>36217.0</v>
      </c>
      <c r="P23" s="5" t="n">
        <v>13916.0</v>
      </c>
      <c r="Q23" s="11" t="n">
        <f si="2" t="shared"/>
        <v>1096.0</v>
      </c>
      <c r="R23" s="6" t="n">
        <f si="0" t="shared"/>
        <v>12.697080291970803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694.0</v>
      </c>
      <c r="E24" s="5" t="n">
        <f ref="E24:M24" si="7" t="shared">E25-E19-E20-E21-E22-E23</f>
        <v>815.0</v>
      </c>
      <c r="F24" s="5" t="n">
        <f si="7" t="shared"/>
        <v>877.0</v>
      </c>
      <c r="G24" s="5" t="n">
        <f si="7" t="shared"/>
        <v>877.0</v>
      </c>
      <c r="H24" s="5" t="n">
        <f si="7" t="shared"/>
        <v>1538.0</v>
      </c>
      <c r="I24" s="5" t="n">
        <f si="7" t="shared"/>
        <v>1794.0</v>
      </c>
      <c r="J24" s="5" t="n">
        <f si="7" t="shared"/>
        <v>1450.0</v>
      </c>
      <c r="K24" s="5" t="n">
        <f si="7" t="shared"/>
        <v>975.0</v>
      </c>
      <c r="L24" s="5" t="n">
        <f si="7" t="shared"/>
        <v>818.0</v>
      </c>
      <c r="M24" s="5" t="n">
        <f si="7" t="shared"/>
        <v>3586.0</v>
      </c>
      <c r="N24" s="11" t="n">
        <f si="5" t="shared"/>
        <v>13424.0</v>
      </c>
      <c r="O24" s="5" t="n">
        <f>O25-O19-O20-O21-O22-O23</f>
        <v>1164774.0</v>
      </c>
      <c r="P24" s="5" t="n">
        <f>P25-P19-P20-P21-P22-P23</f>
        <v>176120.0</v>
      </c>
      <c r="Q24" s="11" t="n">
        <f si="2" t="shared"/>
        <v>9838.0</v>
      </c>
      <c r="R24" s="6" t="n">
        <f si="0" t="shared"/>
        <v>17.902012604187842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70038.0</v>
      </c>
      <c r="E25" s="5" t="n">
        <v>64862.0</v>
      </c>
      <c r="F25" s="5" t="n">
        <v>86459.0</v>
      </c>
      <c r="G25" s="5" t="n">
        <v>81532.0</v>
      </c>
      <c r="H25" s="5" t="n">
        <v>166047.0</v>
      </c>
      <c r="I25" s="5" t="n">
        <v>168380.0</v>
      </c>
      <c r="J25" s="5" t="n">
        <v>66253.0</v>
      </c>
      <c r="K25" s="5" t="n">
        <v>29817.0</v>
      </c>
      <c r="L25" s="5" t="n">
        <v>15848.0</v>
      </c>
      <c r="M25" s="5" t="n">
        <v>104437.0</v>
      </c>
      <c r="N25" s="11" t="n">
        <f si="5" t="shared"/>
        <v>853673.0</v>
      </c>
      <c r="O25" s="5" t="n">
        <v>1.2741834E7</v>
      </c>
      <c r="P25" s="5" t="n">
        <v>7467334.0</v>
      </c>
      <c r="Q25" s="11" t="n">
        <f si="2" t="shared"/>
        <v>749236.0</v>
      </c>
      <c r="R25" s="6" t="n">
        <f si="0" t="shared"/>
        <v>9.966597974469993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728.0</v>
      </c>
      <c r="E26" s="5" t="n">
        <v>534.0</v>
      </c>
      <c r="F26" s="5" t="n">
        <v>706.0</v>
      </c>
      <c r="G26" s="5" t="n">
        <v>667.0</v>
      </c>
      <c r="H26" s="5" t="n">
        <v>1364.0</v>
      </c>
      <c r="I26" s="5" t="n">
        <v>2308.0</v>
      </c>
      <c r="J26" s="5" t="n">
        <v>1240.0</v>
      </c>
      <c r="K26" s="5" t="n">
        <v>703.0</v>
      </c>
      <c r="L26" s="5" t="n">
        <v>345.0</v>
      </c>
      <c r="M26" s="5" t="n">
        <v>1086.0</v>
      </c>
      <c r="N26" s="11" t="n">
        <f si="5" t="shared"/>
        <v>9681.0</v>
      </c>
      <c r="O26" s="5" t="n">
        <v>187624.0</v>
      </c>
      <c r="P26" s="5" t="n">
        <v>122704.0</v>
      </c>
      <c r="Q26" s="11" t="n">
        <f si="2" t="shared"/>
        <v>8595.0</v>
      </c>
      <c r="R26" s="6" t="n">
        <f si="0" t="shared"/>
        <v>14.276207097149506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2605.0</v>
      </c>
      <c r="E27" s="5" t="n">
        <v>3151.0</v>
      </c>
      <c r="F27" s="5" t="n">
        <v>3627.0</v>
      </c>
      <c r="G27" s="5" t="n">
        <v>3676.0</v>
      </c>
      <c r="H27" s="5" t="n">
        <v>8402.0</v>
      </c>
      <c r="I27" s="5" t="n">
        <v>12659.0</v>
      </c>
      <c r="J27" s="5" t="n">
        <v>6790.0</v>
      </c>
      <c r="K27" s="5" t="n">
        <v>3670.0</v>
      </c>
      <c r="L27" s="5" t="n">
        <v>2047.0</v>
      </c>
      <c r="M27" s="5" t="n">
        <v>7064.0</v>
      </c>
      <c r="N27" s="11" t="n">
        <f si="5" t="shared"/>
        <v>53691.0</v>
      </c>
      <c r="O27" s="5" t="n">
        <v>1251828.0</v>
      </c>
      <c r="P27" s="5" t="n">
        <v>683082.0</v>
      </c>
      <c r="Q27" s="11" t="n">
        <f si="2" t="shared"/>
        <v>46627.0</v>
      </c>
      <c r="R27" s="6" t="n">
        <f si="0" t="shared"/>
        <v>14.649923863855706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5569.0</v>
      </c>
      <c r="E28" s="5" t="n">
        <v>4823.0</v>
      </c>
      <c r="F28" s="5" t="n">
        <v>6334.0</v>
      </c>
      <c r="G28" s="5" t="n">
        <v>5466.0</v>
      </c>
      <c r="H28" s="5" t="n">
        <v>12454.0</v>
      </c>
      <c r="I28" s="5" t="n">
        <v>18342.0</v>
      </c>
      <c r="J28" s="5" t="n">
        <v>9768.0</v>
      </c>
      <c r="K28" s="5" t="n">
        <v>3304.0</v>
      </c>
      <c r="L28" s="5" t="n">
        <v>1526.0</v>
      </c>
      <c r="M28" s="5" t="n">
        <v>15344.0</v>
      </c>
      <c r="N28" s="11" t="n">
        <f si="5" t="shared"/>
        <v>82930.0</v>
      </c>
      <c r="O28" s="5" t="n">
        <v>1144754.0</v>
      </c>
      <c r="P28" s="5" t="n">
        <v>793450.0</v>
      </c>
      <c r="Q28" s="11" t="n">
        <f si="2" t="shared"/>
        <v>67586.0</v>
      </c>
      <c r="R28" s="6" t="n">
        <f si="0" t="shared"/>
        <v>11.739857366910307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1564.0</v>
      </c>
      <c r="E29" s="5" t="n">
        <v>2008.0</v>
      </c>
      <c r="F29" s="5" t="n">
        <v>2204.0</v>
      </c>
      <c r="G29" s="5" t="n">
        <v>1740.0</v>
      </c>
      <c r="H29" s="5" t="n">
        <v>3123.0</v>
      </c>
      <c r="I29" s="5" t="n">
        <v>3307.0</v>
      </c>
      <c r="J29" s="5" t="n">
        <v>1384.0</v>
      </c>
      <c r="K29" s="5" t="n">
        <v>860.0</v>
      </c>
      <c r="L29" s="5" t="n">
        <v>552.0</v>
      </c>
      <c r="M29" s="5" t="n">
        <v>4962.0</v>
      </c>
      <c r="N29" s="11" t="n">
        <f si="5" t="shared"/>
        <v>21704.0</v>
      </c>
      <c r="O29" s="5" t="n">
        <v>323424.0</v>
      </c>
      <c r="P29" s="5" t="n">
        <v>181641.0</v>
      </c>
      <c r="Q29" s="11" t="n">
        <f si="2" t="shared"/>
        <v>16742.0</v>
      </c>
      <c r="R29" s="6" t="n">
        <f si="0" t="shared"/>
        <v>10.849420618803011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1859.0</v>
      </c>
      <c r="E30" s="5" t="n">
        <v>1801.0</v>
      </c>
      <c r="F30" s="5" t="n">
        <v>2201.0</v>
      </c>
      <c r="G30" s="5" t="n">
        <v>2174.0</v>
      </c>
      <c r="H30" s="5" t="n">
        <v>4956.0</v>
      </c>
      <c r="I30" s="5" t="n">
        <v>6169.0</v>
      </c>
      <c r="J30" s="5" t="n">
        <v>3975.0</v>
      </c>
      <c r="K30" s="5" t="n">
        <v>1502.0</v>
      </c>
      <c r="L30" s="5" t="n">
        <v>553.0</v>
      </c>
      <c r="M30" s="5" t="n">
        <v>2694.0</v>
      </c>
      <c r="N30" s="11" t="n">
        <f si="5" t="shared"/>
        <v>27884.0</v>
      </c>
      <c r="O30" s="5" t="n">
        <v>411123.0</v>
      </c>
      <c r="P30" s="5" t="n">
        <v>307225.0</v>
      </c>
      <c r="Q30" s="11" t="n">
        <f si="2" t="shared"/>
        <v>25190.0</v>
      </c>
      <c r="R30" s="6" t="n">
        <f si="0" t="shared"/>
        <v>12.196308058753473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858.0</v>
      </c>
      <c r="E31" s="5" t="n">
        <v>1012.0</v>
      </c>
      <c r="F31" s="5" t="n">
        <v>1447.0</v>
      </c>
      <c r="G31" s="5" t="n">
        <v>1270.0</v>
      </c>
      <c r="H31" s="5" t="n">
        <v>2829.0</v>
      </c>
      <c r="I31" s="5" t="n">
        <v>3853.0</v>
      </c>
      <c r="J31" s="5" t="n">
        <v>1861.0</v>
      </c>
      <c r="K31" s="5" t="n">
        <v>540.0</v>
      </c>
      <c r="L31" s="5" t="n">
        <v>218.0</v>
      </c>
      <c r="M31" s="5" t="n">
        <v>1136.0</v>
      </c>
      <c r="N31" s="11" t="n">
        <f si="5" t="shared"/>
        <v>15024.0</v>
      </c>
      <c r="O31" s="5" t="n">
        <v>193299.0</v>
      </c>
      <c r="P31" s="5" t="n">
        <v>149413.0</v>
      </c>
      <c r="Q31" s="11" t="n">
        <f si="2" t="shared"/>
        <v>13888.0</v>
      </c>
      <c r="R31" s="6" t="n">
        <f si="0" t="shared"/>
        <v>10.758424539170507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967.0</v>
      </c>
      <c r="E32" s="5" t="n">
        <v>1234.0</v>
      </c>
      <c r="F32" s="5" t="n">
        <v>1630.0</v>
      </c>
      <c r="G32" s="5" t="n">
        <v>1357.0</v>
      </c>
      <c r="H32" s="5" t="n">
        <v>2654.0</v>
      </c>
      <c r="I32" s="5" t="n">
        <v>3423.0</v>
      </c>
      <c r="J32" s="5" t="n">
        <v>1526.0</v>
      </c>
      <c r="K32" s="5" t="n">
        <v>842.0</v>
      </c>
      <c r="L32" s="5" t="n">
        <v>459.0</v>
      </c>
      <c r="M32" s="5" t="n">
        <v>1726.0</v>
      </c>
      <c r="N32" s="11" t="n">
        <f si="5" t="shared"/>
        <v>15818.0</v>
      </c>
      <c r="O32" s="5" t="n">
        <v>296053.0</v>
      </c>
      <c r="P32" s="5" t="n">
        <v>169729.0</v>
      </c>
      <c r="Q32" s="11" t="n">
        <f si="2" t="shared"/>
        <v>14092.0</v>
      </c>
      <c r="R32" s="6" t="n">
        <f si="0" t="shared"/>
        <v>12.044351405052511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6740.0</v>
      </c>
      <c r="E33" s="5" t="n">
        <v>5843.0</v>
      </c>
      <c r="F33" s="5" t="n">
        <v>7432.0</v>
      </c>
      <c r="G33" s="5" t="n">
        <v>6697.0</v>
      </c>
      <c r="H33" s="5" t="n">
        <v>12455.0</v>
      </c>
      <c r="I33" s="5" t="n">
        <v>13823.0</v>
      </c>
      <c r="J33" s="5" t="n">
        <v>7337.0</v>
      </c>
      <c r="K33" s="5" t="n">
        <v>4161.0</v>
      </c>
      <c r="L33" s="5" t="n">
        <v>2059.0</v>
      </c>
      <c r="M33" s="5" t="n">
        <v>11189.0</v>
      </c>
      <c r="N33" s="11" t="n">
        <f si="5" t="shared"/>
        <v>77736.0</v>
      </c>
      <c r="O33" s="5" t="n">
        <v>1599746.0</v>
      </c>
      <c r="P33" s="5" t="n">
        <v>788498.0</v>
      </c>
      <c r="Q33" s="11" t="n">
        <f si="2" t="shared"/>
        <v>66547.0</v>
      </c>
      <c r="R33" s="6" t="n">
        <f si="0" t="shared"/>
        <v>11.848738485581618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697.0</v>
      </c>
      <c r="E34" s="5" t="n">
        <v>774.0</v>
      </c>
      <c r="F34" s="5" t="n">
        <v>894.0</v>
      </c>
      <c r="G34" s="5" t="n">
        <v>810.0</v>
      </c>
      <c r="H34" s="5" t="n">
        <v>1588.0</v>
      </c>
      <c r="I34" s="5" t="n">
        <v>2536.0</v>
      </c>
      <c r="J34" s="5" t="n">
        <v>1194.0</v>
      </c>
      <c r="K34" s="5" t="n">
        <v>486.0</v>
      </c>
      <c r="L34" s="5" t="n">
        <v>166.0</v>
      </c>
      <c r="M34" s="5" t="n">
        <v>1891.0</v>
      </c>
      <c r="N34" s="11" t="n">
        <f si="5" t="shared"/>
        <v>11036.0</v>
      </c>
      <c r="O34" s="5" t="n">
        <v>140821.0</v>
      </c>
      <c r="P34" s="5" t="n">
        <v>103849.0</v>
      </c>
      <c r="Q34" s="11" t="n">
        <f si="2" t="shared"/>
        <v>9145.0</v>
      </c>
      <c r="R34" s="6" t="n">
        <f si="0" t="shared"/>
        <v>11.355822854018589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316.0</v>
      </c>
      <c r="E35" s="5" t="n">
        <v>180.0</v>
      </c>
      <c r="F35" s="5" t="n">
        <v>168.0</v>
      </c>
      <c r="G35" s="5" t="n">
        <v>147.0</v>
      </c>
      <c r="H35" s="5" t="n">
        <v>319.0</v>
      </c>
      <c r="I35" s="5" t="n">
        <v>274.0</v>
      </c>
      <c r="J35" s="5" t="n">
        <v>124.0</v>
      </c>
      <c r="K35" s="5" t="n">
        <v>53.0</v>
      </c>
      <c r="L35" s="5" t="n">
        <v>35.0</v>
      </c>
      <c r="M35" s="5" t="n">
        <v>330.0</v>
      </c>
      <c r="N35" s="11" t="n">
        <f si="5" t="shared"/>
        <v>1946.0</v>
      </c>
      <c r="O35" s="5" t="n">
        <v>26851.0</v>
      </c>
      <c r="P35" s="5" t="n">
        <v>14382.0</v>
      </c>
      <c r="Q35" s="11" t="n">
        <f si="2" t="shared"/>
        <v>1616.0</v>
      </c>
      <c r="R35" s="6" t="n">
        <f si="0" t="shared"/>
        <v>8.899752475247524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365.0</v>
      </c>
      <c r="E36" s="5" t="n">
        <v>527.0</v>
      </c>
      <c r="F36" s="5" t="n">
        <v>760.0</v>
      </c>
      <c r="G36" s="5" t="n">
        <v>781.0</v>
      </c>
      <c r="H36" s="5" t="n">
        <v>1505.0</v>
      </c>
      <c r="I36" s="5" t="n">
        <v>1769.0</v>
      </c>
      <c r="J36" s="5" t="n">
        <v>826.0</v>
      </c>
      <c r="K36" s="5" t="n">
        <v>393.0</v>
      </c>
      <c r="L36" s="5" t="n">
        <v>220.0</v>
      </c>
      <c r="M36" s="5" t="n">
        <v>549.0</v>
      </c>
      <c r="N36" s="11" t="n">
        <f si="5" t="shared"/>
        <v>7695.0</v>
      </c>
      <c r="O36" s="5" t="n">
        <v>129612.0</v>
      </c>
      <c r="P36" s="5" t="n">
        <v>85805.0</v>
      </c>
      <c r="Q36" s="11" t="n">
        <f si="2" t="shared"/>
        <v>7146.0</v>
      </c>
      <c r="R36" s="6" t="n">
        <f si="0" t="shared"/>
        <v>12.00741673663588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501.0</v>
      </c>
      <c r="E37" s="5" t="n">
        <v>417.0</v>
      </c>
      <c r="F37" s="5" t="n">
        <v>524.0</v>
      </c>
      <c r="G37" s="5" t="n">
        <v>467.0</v>
      </c>
      <c r="H37" s="5" t="n">
        <v>1340.0</v>
      </c>
      <c r="I37" s="5" t="n">
        <v>1311.0</v>
      </c>
      <c r="J37" s="5" t="n">
        <v>712.0</v>
      </c>
      <c r="K37" s="5" t="n">
        <v>621.0</v>
      </c>
      <c r="L37" s="5" t="n">
        <v>393.0</v>
      </c>
      <c r="M37" s="5" t="n">
        <v>1938.0</v>
      </c>
      <c r="N37" s="11" t="n">
        <f si="5" t="shared"/>
        <v>8224.0</v>
      </c>
      <c r="O37" s="5" t="n">
        <v>409951.0</v>
      </c>
      <c r="P37" s="5" t="n">
        <v>100783.0</v>
      </c>
      <c r="Q37" s="11" t="n">
        <f si="2" t="shared"/>
        <v>6286.0</v>
      </c>
      <c r="R37" s="6" t="n">
        <f si="0" t="shared"/>
        <v>16.03293032134903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5452.0</v>
      </c>
      <c r="E38" s="5" t="n">
        <f ref="E38:M38" si="8" t="shared">E39-E26-E27-E28-E29-E30-E31-E32-E33-E34-E35-E36-E37</f>
        <v>4344.0</v>
      </c>
      <c r="F38" s="5" t="n">
        <f si="8" t="shared"/>
        <v>5810.0</v>
      </c>
      <c r="G38" s="5" t="n">
        <f si="8" t="shared"/>
        <v>5004.0</v>
      </c>
      <c r="H38" s="5" t="n">
        <f si="8" t="shared"/>
        <v>11147.0</v>
      </c>
      <c r="I38" s="5" t="n">
        <f si="8" t="shared"/>
        <v>12583.0</v>
      </c>
      <c r="J38" s="5" t="n">
        <f si="8" t="shared"/>
        <v>6208.0</v>
      </c>
      <c r="K38" s="5" t="n">
        <f si="8" t="shared"/>
        <v>4001.0</v>
      </c>
      <c r="L38" s="5" t="n">
        <f si="8" t="shared"/>
        <v>1868.0</v>
      </c>
      <c r="M38" s="5" t="n">
        <f si="8" t="shared"/>
        <v>11683.0</v>
      </c>
      <c r="N38" s="11" t="n">
        <f si="5" t="shared"/>
        <v>68100.0</v>
      </c>
      <c r="O38" s="5" t="n">
        <f>O39-O26-O27-O28-O29-O30-O31-O32-O33-O34-O35-O36-O37</f>
        <v>1333661.0</v>
      </c>
      <c r="P38" s="5" t="n">
        <f>P39-P26-P27-P28-P29-P30-P31-P32-P33-P34-P35-P36-P37</f>
        <v>705879.0</v>
      </c>
      <c r="Q38" s="11" t="n">
        <f si="2" t="shared"/>
        <v>56417.0</v>
      </c>
      <c r="R38" s="6" t="n">
        <f si="0" t="shared"/>
        <v>12.511813814984844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28221.0</v>
      </c>
      <c r="E39" s="5" t="n">
        <v>26648.0</v>
      </c>
      <c r="F39" s="5" t="n">
        <v>33737.0</v>
      </c>
      <c r="G39" s="5" t="n">
        <v>30256.0</v>
      </c>
      <c r="H39" s="5" t="n">
        <v>64136.0</v>
      </c>
      <c r="I39" s="5" t="n">
        <v>82357.0</v>
      </c>
      <c r="J39" s="5" t="n">
        <v>42945.0</v>
      </c>
      <c r="K39" s="5" t="n">
        <v>21136.0</v>
      </c>
      <c r="L39" s="5" t="n">
        <v>10441.0</v>
      </c>
      <c r="M39" s="5" t="n">
        <v>61592.0</v>
      </c>
      <c r="N39" s="11" t="n">
        <f si="5" t="shared"/>
        <v>401469.0</v>
      </c>
      <c r="O39" s="5" t="n">
        <v>7448747.0</v>
      </c>
      <c r="P39" s="5" t="n">
        <v>4206440.0</v>
      </c>
      <c r="Q39" s="11" t="n">
        <f si="2" t="shared"/>
        <v>339877.0</v>
      </c>
      <c r="R39" s="6" t="n">
        <f si="0" t="shared"/>
        <v>12.376359683061814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7978.0</v>
      </c>
      <c r="E40" s="5" t="n">
        <v>7060.0</v>
      </c>
      <c r="F40" s="5" t="n">
        <v>10710.0</v>
      </c>
      <c r="G40" s="5" t="n">
        <v>12038.0</v>
      </c>
      <c r="H40" s="5" t="n">
        <v>27418.0</v>
      </c>
      <c r="I40" s="5" t="n">
        <v>29111.0</v>
      </c>
      <c r="J40" s="5" t="n">
        <v>9499.0</v>
      </c>
      <c r="K40" s="5" t="n">
        <v>2908.0</v>
      </c>
      <c r="L40" s="5" t="n">
        <v>1119.0</v>
      </c>
      <c r="M40" s="5" t="n">
        <v>16587.0</v>
      </c>
      <c r="N40" s="11" t="n">
        <f si="5" t="shared"/>
        <v>124428.0</v>
      </c>
      <c r="O40" s="5" t="n">
        <v>1262654.0</v>
      </c>
      <c r="P40" s="5" t="n">
        <v>978824.0</v>
      </c>
      <c r="Q40" s="11" t="n">
        <f si="2" t="shared"/>
        <v>107841.0</v>
      </c>
      <c r="R40" s="6" t="n">
        <f si="0" t="shared"/>
        <v>9.07654788067618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1194.0</v>
      </c>
      <c r="E41" s="5" t="n">
        <v>1078.0</v>
      </c>
      <c r="F41" s="5" t="n">
        <v>1725.0</v>
      </c>
      <c r="G41" s="5" t="n">
        <v>1579.0</v>
      </c>
      <c r="H41" s="5" t="n">
        <v>3391.0</v>
      </c>
      <c r="I41" s="5" t="n">
        <v>3842.0</v>
      </c>
      <c r="J41" s="5" t="n">
        <v>1785.0</v>
      </c>
      <c r="K41" s="5" t="n">
        <v>675.0</v>
      </c>
      <c r="L41" s="5" t="n">
        <v>286.0</v>
      </c>
      <c r="M41" s="5" t="n">
        <v>2591.0</v>
      </c>
      <c r="N41" s="11" t="n">
        <f si="5" t="shared"/>
        <v>18146.0</v>
      </c>
      <c r="O41" s="5" t="n">
        <v>264759.0</v>
      </c>
      <c r="P41" s="5" t="n">
        <v>164632.0</v>
      </c>
      <c r="Q41" s="11" t="n">
        <f si="2" t="shared"/>
        <v>15555.0</v>
      </c>
      <c r="R41" s="6" t="n">
        <f si="0" t="shared"/>
        <v>10.583863709418193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446.0</v>
      </c>
      <c r="E42" s="5" t="n">
        <f ref="E42:M42" si="9" t="shared">E43-E40-E41</f>
        <v>150.0</v>
      </c>
      <c r="F42" s="5" t="n">
        <f si="9" t="shared"/>
        <v>126.0</v>
      </c>
      <c r="G42" s="5" t="n">
        <f si="9" t="shared"/>
        <v>149.0</v>
      </c>
      <c r="H42" s="5" t="n">
        <f si="9" t="shared"/>
        <v>559.0</v>
      </c>
      <c r="I42" s="5" t="n">
        <f si="9" t="shared"/>
        <v>527.0</v>
      </c>
      <c r="J42" s="5" t="n">
        <f si="9" t="shared"/>
        <v>391.0</v>
      </c>
      <c r="K42" s="5" t="n">
        <f si="9" t="shared"/>
        <v>152.0</v>
      </c>
      <c r="L42" s="5" t="n">
        <f si="9" t="shared"/>
        <v>62.0</v>
      </c>
      <c r="M42" s="5" t="n">
        <f si="9" t="shared"/>
        <v>348.0</v>
      </c>
      <c r="N42" s="11" t="n">
        <f si="5" t="shared"/>
        <v>2910.0</v>
      </c>
      <c r="O42" s="5" t="n">
        <f>O43-O40-O41</f>
        <v>109105.0</v>
      </c>
      <c r="P42" s="5" t="n">
        <f>P43-P40-P41</f>
        <v>30570.0</v>
      </c>
      <c r="Q42" s="11" t="n">
        <f si="2" t="shared"/>
        <v>2562.0</v>
      </c>
      <c r="R42" s="6" t="n">
        <f si="0" t="shared"/>
        <v>11.93208430913349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9618.0</v>
      </c>
      <c r="E43" s="5" t="n">
        <v>8288.0</v>
      </c>
      <c r="F43" s="5" t="n">
        <v>12561.0</v>
      </c>
      <c r="G43" s="5" t="n">
        <v>13766.0</v>
      </c>
      <c r="H43" s="5" t="n">
        <v>31368.0</v>
      </c>
      <c r="I43" s="5" t="n">
        <v>33480.0</v>
      </c>
      <c r="J43" s="5" t="n">
        <v>11675.0</v>
      </c>
      <c r="K43" s="5" t="n">
        <v>3735.0</v>
      </c>
      <c r="L43" s="5" t="n">
        <v>1467.0</v>
      </c>
      <c r="M43" s="5" t="n">
        <v>19526.0</v>
      </c>
      <c r="N43" s="11" t="n">
        <f si="5" t="shared"/>
        <v>145484.0</v>
      </c>
      <c r="O43" s="5" t="n">
        <v>1636518.0</v>
      </c>
      <c r="P43" s="5" t="n">
        <v>1174026.0</v>
      </c>
      <c r="Q43" s="11" t="n">
        <f si="2" t="shared"/>
        <v>125958.0</v>
      </c>
      <c r="R43" s="6" t="n">
        <f si="0" t="shared"/>
        <v>9.320773591197065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174.0</v>
      </c>
      <c r="E44" s="8" t="n">
        <v>136.0</v>
      </c>
      <c r="F44" s="8" t="n">
        <v>173.0</v>
      </c>
      <c r="G44" s="8" t="n">
        <v>187.0</v>
      </c>
      <c r="H44" s="8" t="n">
        <v>432.0</v>
      </c>
      <c r="I44" s="8" t="n">
        <v>741.0</v>
      </c>
      <c r="J44" s="8" t="n">
        <v>497.0</v>
      </c>
      <c r="K44" s="8" t="n">
        <v>491.0</v>
      </c>
      <c r="L44" s="8" t="n">
        <v>344.0</v>
      </c>
      <c r="M44" s="8" t="n">
        <v>1936.0</v>
      </c>
      <c r="N44" s="11" t="n">
        <f si="5" t="shared"/>
        <v>5111.0</v>
      </c>
      <c r="O44" s="8" t="n">
        <v>666087.0</v>
      </c>
      <c r="P44" s="8" t="n">
        <v>71528.0</v>
      </c>
      <c r="Q44" s="11" t="n">
        <f si="2" t="shared"/>
        <v>3175.0</v>
      </c>
      <c r="R44" s="6" t="n">
        <f si="0" t="shared"/>
        <v>22.528503937007873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157.0</v>
      </c>
      <c r="E45" s="8" t="n">
        <f ref="E45:M45" si="10" t="shared">E46-E44</f>
        <v>212.0</v>
      </c>
      <c r="F45" s="8" t="n">
        <f si="10" t="shared"/>
        <v>364.0</v>
      </c>
      <c r="G45" s="8" t="n">
        <f si="10" t="shared"/>
        <v>415.0</v>
      </c>
      <c r="H45" s="8" t="n">
        <f si="10" t="shared"/>
        <v>971.0</v>
      </c>
      <c r="I45" s="8" t="n">
        <f si="10" t="shared"/>
        <v>1139.0</v>
      </c>
      <c r="J45" s="8" t="n">
        <f si="10" t="shared"/>
        <v>932.0</v>
      </c>
      <c r="K45" s="8" t="n">
        <f si="10" t="shared"/>
        <v>398.0</v>
      </c>
      <c r="L45" s="8" t="n">
        <f si="10" t="shared"/>
        <v>523.0</v>
      </c>
      <c r="M45" s="8" t="n">
        <f si="10" t="shared"/>
        <v>2116.0</v>
      </c>
      <c r="N45" s="11" t="n">
        <f si="5" t="shared"/>
        <v>7227.0</v>
      </c>
      <c r="O45" s="8" t="n">
        <f>O46-O44</f>
        <v>980231.0</v>
      </c>
      <c r="P45" s="8" t="n">
        <f>P46-P44</f>
        <v>104323.0</v>
      </c>
      <c r="Q45" s="11" t="n">
        <f si="2" t="shared"/>
        <v>5111.0</v>
      </c>
      <c r="R45" s="6" t="n">
        <f si="0" t="shared"/>
        <v>20.41146546664058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331.0</v>
      </c>
      <c r="E46" s="8" t="n">
        <v>348.0</v>
      </c>
      <c r="F46" s="8" t="n">
        <v>537.0</v>
      </c>
      <c r="G46" s="8" t="n">
        <v>602.0</v>
      </c>
      <c r="H46" s="8" t="n">
        <v>1403.0</v>
      </c>
      <c r="I46" s="8" t="n">
        <v>1880.0</v>
      </c>
      <c r="J46" s="8" t="n">
        <v>1429.0</v>
      </c>
      <c r="K46" s="8" t="n">
        <v>889.0</v>
      </c>
      <c r="L46" s="8" t="n">
        <v>867.0</v>
      </c>
      <c r="M46" s="8" t="n">
        <v>4052.0</v>
      </c>
      <c r="N46" s="11" t="n">
        <f si="5" t="shared"/>
        <v>12338.0</v>
      </c>
      <c r="O46" s="8" t="n">
        <v>1646318.0</v>
      </c>
      <c r="P46" s="8" t="n">
        <v>175851.0</v>
      </c>
      <c r="Q46" s="11" t="n">
        <f si="2" t="shared"/>
        <v>8286.0</v>
      </c>
      <c r="R46" s="6" t="n">
        <f si="0" t="shared"/>
        <v>21.222664735698768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68.0</v>
      </c>
      <c r="E47" s="5" t="n">
        <v>51.0</v>
      </c>
      <c r="F47" s="5" t="n">
        <v>65.0</v>
      </c>
      <c r="G47" s="5" t="n">
        <v>70.0</v>
      </c>
      <c r="H47" s="5" t="n">
        <v>91.0</v>
      </c>
      <c r="I47" s="5" t="n">
        <v>134.0</v>
      </c>
      <c r="J47" s="5" t="n">
        <v>64.0</v>
      </c>
      <c r="K47" s="5" t="n">
        <v>43.0</v>
      </c>
      <c r="L47" s="5" t="n">
        <v>24.0</v>
      </c>
      <c r="M47" s="5" t="n">
        <v>214.0</v>
      </c>
      <c r="N47" s="11" t="n">
        <f si="5" t="shared"/>
        <v>824.0</v>
      </c>
      <c r="O47" s="5" t="n">
        <v>68407.0</v>
      </c>
      <c r="P47" s="5" t="n">
        <v>7809.0</v>
      </c>
      <c r="Q47" s="11" t="n">
        <f si="2" t="shared"/>
        <v>610.0</v>
      </c>
      <c r="R47" s="6" t="n">
        <f si="0" t="shared"/>
        <v>12.801639344262295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506852.0</v>
      </c>
      <c r="E48" s="5" t="n">
        <f ref="E48:M48" si="11" t="shared">E47+E46+E43+E39+E25+E18</f>
        <v>1108841.0</v>
      </c>
      <c r="F48" s="5" t="n">
        <f si="11" t="shared"/>
        <v>1856125.0</v>
      </c>
      <c r="G48" s="5" t="n">
        <f si="11" t="shared"/>
        <v>1178476.0</v>
      </c>
      <c r="H48" s="5" t="n">
        <f si="11" t="shared"/>
        <v>1334738.0</v>
      </c>
      <c r="I48" s="5" t="n">
        <f si="11" t="shared"/>
        <v>865797.0</v>
      </c>
      <c r="J48" s="5" t="n">
        <f si="11" t="shared"/>
        <v>267446.0</v>
      </c>
      <c r="K48" s="5" t="n">
        <f si="11" t="shared"/>
        <v>156679.0</v>
      </c>
      <c r="L48" s="5" t="n">
        <f si="11" t="shared"/>
        <v>110491.0</v>
      </c>
      <c r="M48" s="5" t="n">
        <f si="11" t="shared"/>
        <v>1072239.0</v>
      </c>
      <c r="N48" s="11" t="n">
        <f si="5" t="shared"/>
        <v>8457684.0</v>
      </c>
      <c r="O48" s="5" t="n">
        <f>O47+O46+O43+O39+O25+O18</f>
        <v>4.24507344E8</v>
      </c>
      <c r="P48" s="5" t="n">
        <f>P47+P46+P43+P39+P25+P18</f>
        <v>5.1309184E7</v>
      </c>
      <c r="Q48" s="11" t="n">
        <f si="2" t="shared"/>
        <v>7385445.0</v>
      </c>
      <c r="R48" s="6" t="n">
        <f si="0" t="shared"/>
        <v>6.947338176643385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5.992798974281848</v>
      </c>
      <c r="E49" s="6" t="n">
        <f ref="E49" si="13" t="shared">E48/$N$48*100</f>
        <v>13.110456716046615</v>
      </c>
      <c r="F49" s="6" t="n">
        <f ref="F49" si="14" t="shared">F48/$N$48*100</f>
        <v>21.946019737791104</v>
      </c>
      <c r="G49" s="6" t="n">
        <f ref="G49" si="15" t="shared">G48/$N$48*100</f>
        <v>13.933790858111985</v>
      </c>
      <c r="H49" s="6" t="n">
        <f ref="H49" si="16" t="shared">H48/$N$48*100</f>
        <v>15.781365205888514</v>
      </c>
      <c r="I49" s="6" t="n">
        <f ref="I49" si="17" t="shared">I48/$N$48*100</f>
        <v>10.23680950955368</v>
      </c>
      <c r="J49" s="6" t="n">
        <f ref="J49" si="18" t="shared">J48/$N$48*100</f>
        <v>3.1621659073571444</v>
      </c>
      <c r="K49" s="6" t="n">
        <f ref="K49" si="19" t="shared">K48/$N$48*100</f>
        <v>1.8525047755390247</v>
      </c>
      <c r="L49" s="6" t="n">
        <f ref="L49" si="20" t="shared">L48/$N$48*100</f>
        <v>1.3063978271120085</v>
      </c>
      <c r="M49" s="6" t="n">
        <f ref="M49" si="21" t="shared">M48/$N$48*100</f>
        <v>12.677690488318078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