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<sst xmlns="http://schemas.openxmlformats.org/spreadsheetml/2006/main" count="98" uniqueCount="56">
  <si>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</si>
  <si>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</si>
  <si>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</si>
  <si>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</si>
  <si>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</si>
  <si>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</si>
  <si>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</si>
  <si>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</si>
  <si>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</si>
  <si>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</si>
  <si>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</si>
  <si>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</si>
  <si>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</si>
  <si>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</si>
  <si>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</si>
  <si>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</si>
  <si>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</si>
  <si>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</si>
  <si>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</si>
  <si>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</si>
  <si>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</si>
  <si>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</si>
  <si>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</si>
  <si>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</si>
  <si>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</si>
  <si>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</si>
  <si>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</si>
  <si>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</si>
  <si>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</si>
  <si>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</si>
  <si>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</si>
  <si>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</si>
  <si>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</si>
  <si>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</si>
  <si>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</si>
  <si>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</si>
  <si>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</si>
  <si>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</si>
  <si>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</si>
  <si>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</si>
  <si>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</si>
  <si>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</si>
  <si>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</si>
  <si>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</si>
  <si>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</si>
  <si>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</si>
  <si>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</si>
  <si>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</si>
  <si>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</si>
  <si>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</si>
  <si>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</si>
  <si>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</si>
  <si>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</si>
  <si>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114年12月來臺旅客人次及成長率－按國籍分
Table 1-3 Visitor Arrivals by Nationality,
 December, 2025</t>
  </si>
  <si>
    <t>114年12月
Dec.., 2025</t>
  </si>
  <si>
    <t>113年12月
Dec..,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</si>
</sst>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172916.0</v>
      </c>
      <c r="E3" s="4" t="n">
        <v>152108.0</v>
      </c>
      <c r="F3" s="5" t="n">
        <f>IF(E3=0,"-",(D3-E3)/E3*100)</f>
        <v>13.679753859100114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111615.0</v>
      </c>
      <c r="E4" s="4" t="n">
        <v>124944.0</v>
      </c>
      <c r="F4" s="5" t="n">
        <f ref="F4:F46" si="0" t="shared">IF(E4=0,"-",(D4-E4)/E4*100)</f>
        <v>-10.66797925470611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5216.0</v>
      </c>
      <c r="E5" s="4" t="n">
        <v>4112.0</v>
      </c>
      <c r="F5" s="5" t="n">
        <f si="0" t="shared"/>
        <v>26.848249027237355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2335.0</v>
      </c>
      <c r="E6" s="4" t="n">
        <v>1668.0</v>
      </c>
      <c r="F6" s="5" t="n">
        <f si="0" t="shared"/>
        <v>39.988009592326144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49463.0</v>
      </c>
      <c r="E7" s="4" t="n">
        <v>49542.0</v>
      </c>
      <c r="F7" s="5" t="n">
        <f si="0" t="shared"/>
        <v>-0.1594606596423237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66271.0</v>
      </c>
      <c r="E8" s="4" t="n">
        <v>65723.0</v>
      </c>
      <c r="F8" s="5" t="n">
        <f si="0" t="shared"/>
        <v>0.8338024740197495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23613.0</v>
      </c>
      <c r="E9" s="4" t="n">
        <v>22422.0</v>
      </c>
      <c r="F9" s="5" t="n">
        <f si="0" t="shared"/>
        <v>5.311747390955312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72038.0</v>
      </c>
      <c r="E10" s="4" t="n">
        <v>53535.0</v>
      </c>
      <c r="F10" s="5" t="n">
        <f si="0" t="shared"/>
        <v>34.56243578967031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47858.0</v>
      </c>
      <c r="E11" s="4" t="n">
        <v>43520.0</v>
      </c>
      <c r="F11" s="5" t="n">
        <f si="0" t="shared"/>
        <v>9.967830882352942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32625.0</v>
      </c>
      <c r="E12" s="4" t="n">
        <v>26290.0</v>
      </c>
      <c r="F12" s="5" t="n">
        <f si="0" t="shared"/>
        <v>24.096614682388743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3322.0</v>
      </c>
      <c r="E13" s="4" t="n">
        <f>E14-E7-E8-E9-E10-E11-E12</f>
        <v>2816.0</v>
      </c>
      <c r="F13" s="5" t="n">
        <f si="0" t="shared"/>
        <v>17.96875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295190.0</v>
      </c>
      <c r="E14" s="4" t="n">
        <v>263848.0</v>
      </c>
      <c r="F14" s="5" t="n">
        <f si="0" t="shared"/>
        <v>11.8788090112489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1089.0</v>
      </c>
      <c r="E15" s="4" t="n">
        <f>E16-E3-E4-E5-E6-E14</f>
        <v>717.0</v>
      </c>
      <c r="F15" s="5" t="n">
        <f si="0" t="shared"/>
        <v>51.88284518828452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588361.0</v>
      </c>
      <c r="E16" s="4" t="n">
        <v>547397.0</v>
      </c>
      <c r="F16" s="5" t="n">
        <f si="0" t="shared"/>
        <v>7.4834169715946555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16078.0</v>
      </c>
      <c r="E17" s="4" t="n">
        <v>14557.0</v>
      </c>
      <c r="F17" s="5" t="n">
        <f si="0" t="shared"/>
        <v>10.448581438483204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82847.0</v>
      </c>
      <c r="E18" s="4" t="n">
        <v>78889.0</v>
      </c>
      <c r="F18" s="5" t="n">
        <f si="0" t="shared"/>
        <v>5.017176032146434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481.0</v>
      </c>
      <c r="E19" s="4" t="n">
        <v>405.0</v>
      </c>
      <c r="F19" s="5" t="n">
        <f si="0" t="shared"/>
        <v>18.765432098765434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600.0</v>
      </c>
      <c r="E20" s="4" t="n">
        <v>562.0</v>
      </c>
      <c r="F20" s="5" t="n">
        <f si="0" t="shared"/>
        <v>6.761565836298933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102.0</v>
      </c>
      <c r="E21" s="4" t="n">
        <v>96.0</v>
      </c>
      <c r="F21" s="5" t="n">
        <f si="0" t="shared"/>
        <v>6.25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1020.0</v>
      </c>
      <c r="E22" s="4" t="n">
        <f>E23-E17-E18-E19-E20-E21</f>
        <v>886.0</v>
      </c>
      <c r="F22" s="5" t="n">
        <f>IF(E22=0,"-",(D22-E22)/E22*100)</f>
        <v>15.124153498871332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101128.0</v>
      </c>
      <c r="E23" s="4" t="n">
        <v>95395.0</v>
      </c>
      <c r="F23" s="5" t="n">
        <f si="0" t="shared"/>
        <v>6.009748938623618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884.0</v>
      </c>
      <c r="E24" s="4" t="n">
        <v>737.0</v>
      </c>
      <c r="F24" s="5" t="n">
        <f si="0" t="shared"/>
        <v>19.94572591587517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5929.0</v>
      </c>
      <c r="E25" s="4" t="n">
        <v>4750.0</v>
      </c>
      <c r="F25" s="5" t="n">
        <f si="0" t="shared"/>
        <v>24.821052631578947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6564.0</v>
      </c>
      <c r="E26" s="4" t="n">
        <v>5713.0</v>
      </c>
      <c r="F26" s="5" t="n">
        <f si="0" t="shared"/>
        <v>14.895851566602486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3120.0</v>
      </c>
      <c r="E27" s="4" t="n">
        <v>1958.0</v>
      </c>
      <c r="F27" s="5" t="n">
        <f si="0" t="shared"/>
        <v>59.34627170582226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2519.0</v>
      </c>
      <c r="E28" s="4" t="n">
        <v>2110.0</v>
      </c>
      <c r="F28" s="5" t="n">
        <f si="0" t="shared"/>
        <v>19.38388625592417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1160.0</v>
      </c>
      <c r="E29" s="4" t="n">
        <v>907.0</v>
      </c>
      <c r="F29" s="5" t="n">
        <f si="0" t="shared"/>
        <v>27.894156560088202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1679.0</v>
      </c>
      <c r="E30" s="4" t="n">
        <v>1402.0</v>
      </c>
      <c r="F30" s="5" t="n">
        <f si="0" t="shared"/>
        <v>19.757489300998575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9612.0</v>
      </c>
      <c r="E31" s="4" t="n">
        <v>8874.0</v>
      </c>
      <c r="F31" s="5" t="n">
        <f si="0" t="shared"/>
        <v>8.316430020283976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923.0</v>
      </c>
      <c r="E32" s="4" t="n">
        <v>869.0</v>
      </c>
      <c r="F32" s="5" t="n">
        <f si="0" t="shared"/>
        <v>6.214039125431531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282.0</v>
      </c>
      <c r="E33" s="4" t="n">
        <v>208.0</v>
      </c>
      <c r="F33" s="5" t="n">
        <f si="0" t="shared"/>
        <v>35.57692307692308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1012.0</v>
      </c>
      <c r="E34" s="4" t="n">
        <v>917.0</v>
      </c>
      <c r="F34" s="5" t="n">
        <f si="0" t="shared"/>
        <v>10.359869138495092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9514.0</v>
      </c>
      <c r="E35" s="4" t="n">
        <f>E36-E24-E25-E26-E27-E28-E29-E30-E31-E32-E33-E34</f>
        <v>7958.0</v>
      </c>
      <c r="F35" s="5" t="n">
        <f si="0" t="shared"/>
        <v>19.55265141995476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43198.0</v>
      </c>
      <c r="E36" s="4" t="n">
        <v>36403.0</v>
      </c>
      <c r="F36" s="5" t="n">
        <f si="0" t="shared"/>
        <v>18.666044007362032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17857.0</v>
      </c>
      <c r="E37" s="4" t="n">
        <v>16871.0</v>
      </c>
      <c r="F37" s="5" t="n">
        <f si="0" t="shared"/>
        <v>5.844348289965029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3140.0</v>
      </c>
      <c r="E38" s="4" t="n">
        <v>2970.0</v>
      </c>
      <c r="F38" s="5" t="n">
        <f si="0" t="shared"/>
        <v>5.723905723905724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257.0</v>
      </c>
      <c r="E39" s="4" t="n">
        <f>E40-E37-E38</f>
        <v>162.0</v>
      </c>
      <c r="F39" s="5" t="n">
        <f si="0" t="shared"/>
        <v>58.64197530864198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21254.0</v>
      </c>
      <c r="E40" s="4" t="n">
        <v>20003.0</v>
      </c>
      <c r="F40" s="5" t="n">
        <f si="0" t="shared"/>
        <v>6.254061890716392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514.0</v>
      </c>
      <c r="E41" s="4" t="n">
        <v>420.0</v>
      </c>
      <c r="F41" s="5" t="n">
        <f si="0" t="shared"/>
        <v>22.380952380952383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672.0</v>
      </c>
      <c r="E42" s="4" t="n">
        <f>E43-E41</f>
        <v>589.0</v>
      </c>
      <c r="F42" s="5" t="n">
        <f si="0" t="shared"/>
        <v>14.091680814940577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1186.0</v>
      </c>
      <c r="E43" s="4" t="n">
        <v>1009.0</v>
      </c>
      <c r="F43" s="5" t="n">
        <f si="0" t="shared"/>
        <v>17.542120911793855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47.0</v>
      </c>
      <c r="E44" s="4" t="n">
        <v>88.0</v>
      </c>
      <c r="F44" s="5" t="n">
        <f si="0" t="shared"/>
        <v>-46.590909090909086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191370.0</v>
      </c>
      <c r="E45" s="4" t="n">
        <v>203324.0</v>
      </c>
      <c r="F45" s="5" t="n">
        <f si="0" t="shared"/>
        <v>-5.879286262320238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946544.0</v>
      </c>
      <c r="E46" s="8" t="n">
        <f>E44+E43+E40+E36+E23+E16+E45</f>
        <v>903619.0</v>
      </c>
      <c r="F46" s="5" t="n">
        <f si="0" t="shared"/>
        <v>4.750342788276917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