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<sst xmlns="http://schemas.openxmlformats.org/spreadsheetml/2006/main" count="118" uniqueCount="73">
  <si>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</si>
  <si>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</si>
  <si>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</si>
  <si>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</si>
  <si>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</si>
  <si>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</si>
  <si>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</si>
  <si>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</si>
  <si>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</si>
  <si>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</si>
  <si>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</si>
  <si>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</si>
  <si>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</si>
  <si>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</si>
  <si>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</si>
  <si>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</si>
  <si>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</si>
  <si>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</si>
  <si>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</si>
  <si>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</si>
  <si>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</si>
  <si>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</si>
  <si>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</si>
  <si>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</si>
  <si>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</si>
  <si>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</si>
  <si>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</si>
  <si>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</si>
  <si>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</si>
  <si>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</si>
  <si>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</si>
  <si>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</si>
  <si>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</si>
  <si>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</si>
  <si>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</si>
  <si>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</si>
  <si>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</si>
  <si>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</si>
  <si>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</si>
  <si>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</si>
  <si>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</si>
  <si>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</si>
  <si>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</si>
  <si>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</si>
  <si>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</si>
  <si>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</si>
  <si>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</si>
  <si>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</si>
  <si>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</si>
  <si>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</si>
  <si>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</si>
  <si>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</si>
  <si>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</si>
  <si>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</si>
  <si>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</si>
  <si>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</si>
  <si>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</si>
  <si>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</si>
  <si>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</si>
  <si>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</si>
  <si>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</si>
  <si>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</si>
  <si>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</si>
  <si>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</si>
  <si>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</si>
  <si>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</si>
  <si>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</si>
  <si>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</si>
  <si>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</si>
  <si>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</si>
  <si>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</si>
  <si>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114年11月來臺旅客人次～按停留夜數分
Table 1-8  Visitor Arrivals  by Length of Stay,
November,2025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</si>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</sst>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8244.0</v>
      </c>
      <c r="E3" s="4" t="n">
        <v>24034.0</v>
      </c>
      <c r="F3" s="4" t="n">
        <v>28180.0</v>
      </c>
      <c r="G3" s="4" t="n">
        <v>20942.0</v>
      </c>
      <c r="H3" s="4" t="n">
        <v>15237.0</v>
      </c>
      <c r="I3" s="4" t="n">
        <v>4633.0</v>
      </c>
      <c r="J3" s="4" t="n">
        <v>1158.0</v>
      </c>
      <c r="K3" s="4" t="n">
        <v>230.0</v>
      </c>
      <c r="L3" s="4" t="n">
        <v>157.0</v>
      </c>
      <c r="M3" s="4" t="n">
        <v>4177.0</v>
      </c>
      <c r="N3" s="11" t="n">
        <f>SUM(D3:M3)</f>
        <v>106992.0</v>
      </c>
      <c r="O3" s="4" t="n">
        <v>571693.0</v>
      </c>
      <c r="P3" s="4" t="n">
        <v>403793.0</v>
      </c>
      <c r="Q3" s="11" t="n">
        <f>SUM(D3:L3)</f>
        <v>102815.0</v>
      </c>
      <c r="R3" s="6" t="n">
        <f ref="R3:R48" si="0" t="shared">IF(P3&lt;&gt;0,P3/SUM(D3:L3),0)</f>
        <v>3.9273744103486847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11769.0</v>
      </c>
      <c r="E4" s="5" t="n">
        <v>4950.0</v>
      </c>
      <c r="F4" s="5" t="n">
        <v>3858.0</v>
      </c>
      <c r="G4" s="5" t="n">
        <v>3869.0</v>
      </c>
      <c r="H4" s="5" t="n">
        <v>6800.0</v>
      </c>
      <c r="I4" s="5" t="n">
        <v>4516.0</v>
      </c>
      <c r="J4" s="5" t="n">
        <v>1496.0</v>
      </c>
      <c r="K4" s="5" t="n">
        <v>1019.0</v>
      </c>
      <c r="L4" s="5" t="n">
        <v>939.0</v>
      </c>
      <c r="M4" s="5" t="n">
        <v>8330.0</v>
      </c>
      <c r="N4" s="11" t="n">
        <f ref="N4:N14" si="1" t="shared">SUM(D4:M4)</f>
        <v>47546.0</v>
      </c>
      <c r="O4" s="5" t="n">
        <v>740880.0</v>
      </c>
      <c r="P4" s="5" t="n">
        <v>289907.0</v>
      </c>
      <c r="Q4" s="11" t="n">
        <f ref="Q4:Q48" si="2" t="shared">SUM(D4:L4)</f>
        <v>39216.0</v>
      </c>
      <c r="R4" s="6" t="n">
        <f si="0" t="shared"/>
        <v>7.392569359445124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7088.0</v>
      </c>
      <c r="E5" s="5" t="n">
        <v>48956.0</v>
      </c>
      <c r="F5" s="5" t="n">
        <v>64100.0</v>
      </c>
      <c r="G5" s="5" t="n">
        <v>18918.0</v>
      </c>
      <c r="H5" s="5" t="n">
        <v>9982.0</v>
      </c>
      <c r="I5" s="5" t="n">
        <v>3831.0</v>
      </c>
      <c r="J5" s="5" t="n">
        <v>1747.0</v>
      </c>
      <c r="K5" s="5" t="n">
        <v>1424.0</v>
      </c>
      <c r="L5" s="5" t="n">
        <v>1070.0</v>
      </c>
      <c r="M5" s="5" t="n">
        <v>10810.0</v>
      </c>
      <c r="N5" s="11" t="n">
        <f si="1" t="shared"/>
        <v>167926.0</v>
      </c>
      <c r="O5" s="5" t="n">
        <v>854707.0</v>
      </c>
      <c r="P5" s="5" t="n">
        <v>650965.0</v>
      </c>
      <c r="Q5" s="11" t="n">
        <f si="2" t="shared"/>
        <v>157116.0</v>
      </c>
      <c r="R5" s="6" t="n">
        <f si="0" t="shared"/>
        <v>4.143212658163395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2757.0</v>
      </c>
      <c r="E6" s="5" t="n">
        <v>16549.0</v>
      </c>
      <c r="F6" s="5" t="n">
        <v>57097.0</v>
      </c>
      <c r="G6" s="5" t="n">
        <v>14157.0</v>
      </c>
      <c r="H6" s="5" t="n">
        <v>5733.0</v>
      </c>
      <c r="I6" s="5" t="n">
        <v>1626.0</v>
      </c>
      <c r="J6" s="5" t="n">
        <v>718.0</v>
      </c>
      <c r="K6" s="5" t="n">
        <v>547.0</v>
      </c>
      <c r="L6" s="5" t="n">
        <v>422.0</v>
      </c>
      <c r="M6" s="5" t="n">
        <v>1920.0</v>
      </c>
      <c r="N6" s="11" t="n">
        <f si="1" t="shared"/>
        <v>101526.0</v>
      </c>
      <c r="O6" s="5" t="n">
        <v>467400.0</v>
      </c>
      <c r="P6" s="5" t="n">
        <v>384962.0</v>
      </c>
      <c r="Q6" s="11" t="n">
        <f si="2" t="shared"/>
        <v>99606.0</v>
      </c>
      <c r="R6" s="6" t="n">
        <f si="0" t="shared"/>
        <v>3.864847499146638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194.0</v>
      </c>
      <c r="E7" s="5" t="n">
        <v>200.0</v>
      </c>
      <c r="F7" s="5" t="n">
        <v>528.0</v>
      </c>
      <c r="G7" s="5" t="n">
        <v>707.0</v>
      </c>
      <c r="H7" s="5" t="n">
        <v>820.0</v>
      </c>
      <c r="I7" s="5" t="n">
        <v>610.0</v>
      </c>
      <c r="J7" s="5" t="n">
        <v>202.0</v>
      </c>
      <c r="K7" s="5" t="n">
        <v>226.0</v>
      </c>
      <c r="L7" s="5" t="n">
        <v>161.0</v>
      </c>
      <c r="M7" s="5" t="n">
        <v>715.0</v>
      </c>
      <c r="N7" s="11" t="n">
        <f si="1" t="shared"/>
        <v>4363.0</v>
      </c>
      <c r="O7" s="5" t="n">
        <v>165900.0</v>
      </c>
      <c r="P7" s="5" t="n">
        <v>43814.0</v>
      </c>
      <c r="Q7" s="11" t="n">
        <f si="2" t="shared"/>
        <v>3648.0</v>
      </c>
      <c r="R7" s="6" t="n">
        <f si="0" t="shared"/>
        <v>12.010416666666666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293.0</v>
      </c>
      <c r="E8" s="5" t="n">
        <v>256.0</v>
      </c>
      <c r="F8" s="5" t="n">
        <v>320.0</v>
      </c>
      <c r="G8" s="5" t="n">
        <v>276.0</v>
      </c>
      <c r="H8" s="5" t="n">
        <v>464.0</v>
      </c>
      <c r="I8" s="5" t="n">
        <v>649.0</v>
      </c>
      <c r="J8" s="5" t="n">
        <v>226.0</v>
      </c>
      <c r="K8" s="5" t="n">
        <v>62.0</v>
      </c>
      <c r="L8" s="5" t="n">
        <v>50.0</v>
      </c>
      <c r="M8" s="5" t="n">
        <v>507.0</v>
      </c>
      <c r="N8" s="11" t="n">
        <f si="1" t="shared"/>
        <v>3103.0</v>
      </c>
      <c r="O8" s="5" t="n">
        <v>40862.0</v>
      </c>
      <c r="P8" s="5" t="n">
        <v>24238.0</v>
      </c>
      <c r="Q8" s="11" t="n">
        <f si="2" t="shared"/>
        <v>2596.0</v>
      </c>
      <c r="R8" s="6" t="n">
        <f si="0" t="shared"/>
        <v>9.336671802773498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1120.0</v>
      </c>
      <c r="E9" s="5" t="n">
        <v>1317.0</v>
      </c>
      <c r="F9" s="5" t="n">
        <v>3078.0</v>
      </c>
      <c r="G9" s="5" t="n">
        <v>5304.0</v>
      </c>
      <c r="H9" s="5" t="n">
        <v>14364.0</v>
      </c>
      <c r="I9" s="5" t="n">
        <v>5805.0</v>
      </c>
      <c r="J9" s="5" t="n">
        <v>1360.0</v>
      </c>
      <c r="K9" s="5" t="n">
        <v>841.0</v>
      </c>
      <c r="L9" s="5" t="n">
        <v>622.0</v>
      </c>
      <c r="M9" s="5" t="n">
        <v>2116.0</v>
      </c>
      <c r="N9" s="11" t="n">
        <f si="1" t="shared"/>
        <v>35927.0</v>
      </c>
      <c r="O9" s="5" t="n">
        <v>686042.0</v>
      </c>
      <c r="P9" s="5" t="n">
        <v>291011.0</v>
      </c>
      <c r="Q9" s="11" t="n">
        <f si="2" t="shared"/>
        <v>33811.0</v>
      </c>
      <c r="R9" s="6" t="n">
        <f si="0" t="shared"/>
        <v>8.60699180739996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1468.0</v>
      </c>
      <c r="E10" s="5" t="n">
        <v>2789.0</v>
      </c>
      <c r="F10" s="5" t="n">
        <v>5210.0</v>
      </c>
      <c r="G10" s="5" t="n">
        <v>7772.0</v>
      </c>
      <c r="H10" s="5" t="n">
        <v>21040.0</v>
      </c>
      <c r="I10" s="5" t="n">
        <v>10648.0</v>
      </c>
      <c r="J10" s="5" t="n">
        <v>930.0</v>
      </c>
      <c r="K10" s="5" t="n">
        <v>245.0</v>
      </c>
      <c r="L10" s="5" t="n">
        <v>100.0</v>
      </c>
      <c r="M10" s="5" t="n">
        <v>878.0</v>
      </c>
      <c r="N10" s="11" t="n">
        <f si="1" t="shared"/>
        <v>51080.0</v>
      </c>
      <c r="O10" s="5" t="n">
        <v>345194.0</v>
      </c>
      <c r="P10" s="5" t="n">
        <v>318909.0</v>
      </c>
      <c r="Q10" s="11" t="n">
        <f si="2" t="shared"/>
        <v>50202.0</v>
      </c>
      <c r="R10" s="6" t="n">
        <f si="0" t="shared"/>
        <v>6.352515836022469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691.0</v>
      </c>
      <c r="E11" s="5" t="n">
        <v>351.0</v>
      </c>
      <c r="F11" s="5" t="n">
        <v>608.0</v>
      </c>
      <c r="G11" s="5" t="n">
        <v>930.0</v>
      </c>
      <c r="H11" s="5" t="n">
        <v>2245.0</v>
      </c>
      <c r="I11" s="5" t="n">
        <v>2305.0</v>
      </c>
      <c r="J11" s="5" t="n">
        <v>481.0</v>
      </c>
      <c r="K11" s="5" t="n">
        <v>666.0</v>
      </c>
      <c r="L11" s="5" t="n">
        <v>1206.0</v>
      </c>
      <c r="M11" s="5" t="n">
        <v>5972.0</v>
      </c>
      <c r="N11" s="11" t="n">
        <f si="1" t="shared"/>
        <v>15455.0</v>
      </c>
      <c r="O11" s="5" t="n">
        <v>7401794.0</v>
      </c>
      <c r="P11" s="5" t="n">
        <v>171626.0</v>
      </c>
      <c r="Q11" s="11" t="n">
        <f si="2" t="shared"/>
        <v>9483.0</v>
      </c>
      <c r="R11" s="6" t="n">
        <f si="0" t="shared"/>
        <v>18.098281134662027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1297.0</v>
      </c>
      <c r="E12" s="5" t="n">
        <v>3562.0</v>
      </c>
      <c r="F12" s="5" t="n">
        <v>11780.0</v>
      </c>
      <c r="G12" s="5" t="n">
        <v>13520.0</v>
      </c>
      <c r="H12" s="5" t="n">
        <v>13880.0</v>
      </c>
      <c r="I12" s="5" t="n">
        <v>4363.0</v>
      </c>
      <c r="J12" s="5" t="n">
        <v>275.0</v>
      </c>
      <c r="K12" s="5" t="n">
        <v>478.0</v>
      </c>
      <c r="L12" s="5" t="n">
        <v>781.0</v>
      </c>
      <c r="M12" s="5" t="n">
        <v>7390.0</v>
      </c>
      <c r="N12" s="11" t="n">
        <f si="1" t="shared"/>
        <v>57326.0</v>
      </c>
      <c r="O12" s="5" t="n">
        <v>4654576.0</v>
      </c>
      <c r="P12" s="5" t="n">
        <v>307982.0</v>
      </c>
      <c r="Q12" s="11" t="n">
        <f si="2" t="shared"/>
        <v>49936.0</v>
      </c>
      <c r="R12" s="6" t="n">
        <f si="0" t="shared"/>
        <v>6.167534444088433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806.0</v>
      </c>
      <c r="E13" s="5" t="n">
        <v>3679.0</v>
      </c>
      <c r="F13" s="5" t="n">
        <v>8318.0</v>
      </c>
      <c r="G13" s="5" t="n">
        <v>4453.0</v>
      </c>
      <c r="H13" s="5" t="n">
        <v>3669.0</v>
      </c>
      <c r="I13" s="5" t="n">
        <v>9358.0</v>
      </c>
      <c r="J13" s="5" t="n">
        <v>348.0</v>
      </c>
      <c r="K13" s="5" t="n">
        <v>389.0</v>
      </c>
      <c r="L13" s="5" t="n">
        <v>308.0</v>
      </c>
      <c r="M13" s="5" t="n">
        <v>4273.0</v>
      </c>
      <c r="N13" s="11" t="n">
        <f si="1" t="shared"/>
        <v>35601.0</v>
      </c>
      <c r="O13" s="5" t="n">
        <v>2976409.0</v>
      </c>
      <c r="P13" s="5" t="n">
        <v>236716.0</v>
      </c>
      <c r="Q13" s="11" t="n">
        <f si="2" t="shared"/>
        <v>31328.0</v>
      </c>
      <c r="R13" s="6" t="n">
        <f si="0" t="shared"/>
        <v>7.556052093973443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766.0</v>
      </c>
      <c r="E14" s="5" t="n">
        <v>700.0</v>
      </c>
      <c r="F14" s="5" t="n">
        <v>1775.0</v>
      </c>
      <c r="G14" s="5" t="n">
        <v>4073.0</v>
      </c>
      <c r="H14" s="5" t="n">
        <v>2183.0</v>
      </c>
      <c r="I14" s="5" t="n">
        <v>1674.0</v>
      </c>
      <c r="J14" s="5" t="n">
        <v>889.0</v>
      </c>
      <c r="K14" s="5" t="n">
        <v>1239.0</v>
      </c>
      <c r="L14" s="5" t="n">
        <v>2009.0</v>
      </c>
      <c r="M14" s="5" t="n">
        <v>13856.0</v>
      </c>
      <c r="N14" s="11" t="n">
        <f si="1" t="shared"/>
        <v>29164.0</v>
      </c>
      <c r="O14" s="5" t="n">
        <v>8815121.0</v>
      </c>
      <c r="P14" s="5" t="n">
        <v>291512.0</v>
      </c>
      <c r="Q14" s="11" t="n">
        <f si="2" t="shared"/>
        <v>15308.0</v>
      </c>
      <c r="R14" s="6" t="n">
        <f si="0" t="shared"/>
        <v>19.043114711262085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79.0</v>
      </c>
      <c r="E15" s="5" t="n">
        <f ref="E15:M15" si="3" t="shared">E16-E9-E10-E11-E12-E13-E14</f>
        <v>88.0</v>
      </c>
      <c r="F15" s="5" t="n">
        <f si="3" t="shared"/>
        <v>229.0</v>
      </c>
      <c r="G15" s="5" t="n">
        <f si="3" t="shared"/>
        <v>423.0</v>
      </c>
      <c r="H15" s="5" t="n">
        <f si="3" t="shared"/>
        <v>972.0</v>
      </c>
      <c r="I15" s="5" t="n">
        <f si="3" t="shared"/>
        <v>498.0</v>
      </c>
      <c r="J15" s="5" t="n">
        <f si="3" t="shared"/>
        <v>161.0</v>
      </c>
      <c r="K15" s="5" t="n">
        <f si="3" t="shared"/>
        <v>78.0</v>
      </c>
      <c r="L15" s="5" t="n">
        <f si="3" t="shared"/>
        <v>74.0</v>
      </c>
      <c r="M15" s="5" t="n">
        <f si="3" t="shared"/>
        <v>266.0</v>
      </c>
      <c r="N15" s="5" t="n">
        <f ref="N15" si="4" t="shared">N16-N9-N10-N11-N12-N13-N14</f>
        <v>2868.0</v>
      </c>
      <c r="O15" s="5" t="n">
        <f>O16-O9-O10-O11-O12-O13-O14</f>
        <v>127634.0</v>
      </c>
      <c r="P15" s="5" t="n">
        <f>P16-P9-P10-P11-P12-P13-P14</f>
        <v>27148.0</v>
      </c>
      <c r="Q15" s="11" t="n">
        <f si="2" t="shared"/>
        <v>2602.0</v>
      </c>
      <c r="R15" s="6" t="n">
        <f si="0" t="shared"/>
        <v>10.433512682551884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6227.0</v>
      </c>
      <c r="E16" s="5" t="n">
        <v>12486.0</v>
      </c>
      <c r="F16" s="5" t="n">
        <v>30998.0</v>
      </c>
      <c r="G16" s="5" t="n">
        <v>36475.0</v>
      </c>
      <c r="H16" s="5" t="n">
        <v>58353.0</v>
      </c>
      <c r="I16" s="5" t="n">
        <v>34651.0</v>
      </c>
      <c r="J16" s="5" t="n">
        <v>4444.0</v>
      </c>
      <c r="K16" s="5" t="n">
        <v>3936.0</v>
      </c>
      <c r="L16" s="5" t="n">
        <v>5100.0</v>
      </c>
      <c r="M16" s="5" t="n">
        <v>34751.0</v>
      </c>
      <c r="N16" s="11" t="n">
        <f ref="N16:N48" si="5" t="shared">SUM(D16:M16)</f>
        <v>227421.0</v>
      </c>
      <c r="O16" s="5" t="n">
        <v>2.500677E7</v>
      </c>
      <c r="P16" s="5" t="n">
        <v>1644904.0</v>
      </c>
      <c r="Q16" s="11" t="n">
        <f si="2" t="shared"/>
        <v>192670.0</v>
      </c>
      <c r="R16" s="6" t="n">
        <f si="0" t="shared"/>
        <v>8.537416307676338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102.0</v>
      </c>
      <c r="E17" s="5" t="n">
        <f ref="E17:M17" si="6" t="shared">E18-E16-E3-E4-E5-E6-E7-E8</f>
        <v>152.0</v>
      </c>
      <c r="F17" s="5" t="n">
        <f si="6" t="shared"/>
        <v>262.0</v>
      </c>
      <c r="G17" s="5" t="n">
        <f si="6" t="shared"/>
        <v>193.0</v>
      </c>
      <c r="H17" s="5" t="n">
        <f si="6" t="shared"/>
        <v>423.0</v>
      </c>
      <c r="I17" s="5" t="n">
        <f si="6" t="shared"/>
        <v>409.0</v>
      </c>
      <c r="J17" s="5" t="n">
        <f si="6" t="shared"/>
        <v>203.0</v>
      </c>
      <c r="K17" s="5" t="n">
        <f si="6" t="shared"/>
        <v>158.0</v>
      </c>
      <c r="L17" s="5" t="n">
        <f si="6" t="shared"/>
        <v>98.0</v>
      </c>
      <c r="M17" s="5" t="n">
        <f si="6" t="shared"/>
        <v>334.0</v>
      </c>
      <c r="N17" s="11" t="n">
        <f si="5" t="shared"/>
        <v>2334.0</v>
      </c>
      <c r="O17" s="5" t="n">
        <f>O18-O16-O3-O4-O5-O6-O7-O8</f>
        <v>100112.0</v>
      </c>
      <c r="P17" s="5" t="n">
        <f>P18-P16-P3-P4-P5-P6-P7-P8</f>
        <v>28491.0</v>
      </c>
      <c r="Q17" s="11" t="n">
        <f si="2" t="shared"/>
        <v>2000.0</v>
      </c>
      <c r="R17" s="6" t="n">
        <f si="0" t="shared"/>
        <v>14.2455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36674.0</v>
      </c>
      <c r="E18" s="5" t="n">
        <v>107583.0</v>
      </c>
      <c r="F18" s="5" t="n">
        <v>185343.0</v>
      </c>
      <c r="G18" s="5" t="n">
        <v>95537.0</v>
      </c>
      <c r="H18" s="5" t="n">
        <v>97812.0</v>
      </c>
      <c r="I18" s="5" t="n">
        <v>50925.0</v>
      </c>
      <c r="J18" s="5" t="n">
        <v>10194.0</v>
      </c>
      <c r="K18" s="5" t="n">
        <v>7602.0</v>
      </c>
      <c r="L18" s="5" t="n">
        <v>7997.0</v>
      </c>
      <c r="M18" s="5" t="n">
        <v>61544.0</v>
      </c>
      <c r="N18" s="11" t="n">
        <f si="5" t="shared"/>
        <v>661211.0</v>
      </c>
      <c r="O18" s="5" t="n">
        <v>2.7948324E7</v>
      </c>
      <c r="P18" s="5" t="n">
        <v>3471074.0</v>
      </c>
      <c r="Q18" s="11" t="n">
        <f si="2" t="shared"/>
        <v>599667.0</v>
      </c>
      <c r="R18" s="6" t="n">
        <f si="0" t="shared"/>
        <v>5.788335859735486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674.0</v>
      </c>
      <c r="E19" s="5" t="n">
        <v>905.0</v>
      </c>
      <c r="F19" s="5" t="n">
        <v>1417.0</v>
      </c>
      <c r="G19" s="5" t="n">
        <v>1524.0</v>
      </c>
      <c r="H19" s="5" t="n">
        <v>2800.0</v>
      </c>
      <c r="I19" s="5" t="n">
        <v>2727.0</v>
      </c>
      <c r="J19" s="5" t="n">
        <v>846.0</v>
      </c>
      <c r="K19" s="5" t="n">
        <v>265.0</v>
      </c>
      <c r="L19" s="5" t="n">
        <v>149.0</v>
      </c>
      <c r="M19" s="5" t="n">
        <v>1590.0</v>
      </c>
      <c r="N19" s="11" t="n">
        <f si="5" t="shared"/>
        <v>12897.0</v>
      </c>
      <c r="O19" s="5" t="n">
        <v>133855.0</v>
      </c>
      <c r="P19" s="5" t="n">
        <v>99434.0</v>
      </c>
      <c r="Q19" s="11" t="n">
        <f si="2" t="shared"/>
        <v>11307.0</v>
      </c>
      <c r="R19" s="6" t="n">
        <f si="0" t="shared"/>
        <v>8.794021402670912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5623.0</v>
      </c>
      <c r="E20" s="5" t="n">
        <v>5404.0</v>
      </c>
      <c r="F20" s="5" t="n">
        <v>8095.0</v>
      </c>
      <c r="G20" s="5" t="n">
        <v>7453.0</v>
      </c>
      <c r="H20" s="5" t="n">
        <v>16366.0</v>
      </c>
      <c r="I20" s="5" t="n">
        <v>13722.0</v>
      </c>
      <c r="J20" s="5" t="n">
        <v>3659.0</v>
      </c>
      <c r="K20" s="5" t="n">
        <v>1553.0</v>
      </c>
      <c r="L20" s="5" t="n">
        <v>890.0</v>
      </c>
      <c r="M20" s="5" t="n">
        <v>7868.0</v>
      </c>
      <c r="N20" s="11" t="n">
        <f si="5" t="shared"/>
        <v>70633.0</v>
      </c>
      <c r="O20" s="5" t="n">
        <v>721317.0</v>
      </c>
      <c r="P20" s="5" t="n">
        <v>524097.0</v>
      </c>
      <c r="Q20" s="11" t="n">
        <f si="2" t="shared"/>
        <v>62765.0</v>
      </c>
      <c r="R20" s="6" t="n">
        <f si="0" t="shared"/>
        <v>8.35014737512945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84.0</v>
      </c>
      <c r="E21" s="5" t="n">
        <v>69.0</v>
      </c>
      <c r="F21" s="5" t="n">
        <v>57.0</v>
      </c>
      <c r="G21" s="5" t="n">
        <v>34.0</v>
      </c>
      <c r="H21" s="5" t="n">
        <v>90.0</v>
      </c>
      <c r="I21" s="5" t="n">
        <v>65.0</v>
      </c>
      <c r="J21" s="5" t="n">
        <v>36.0</v>
      </c>
      <c r="K21" s="5" t="n">
        <v>13.0</v>
      </c>
      <c r="L21" s="5" t="n">
        <v>12.0</v>
      </c>
      <c r="M21" s="5" t="n">
        <v>206.0</v>
      </c>
      <c r="N21" s="11" t="n">
        <f si="5" t="shared"/>
        <v>666.0</v>
      </c>
      <c r="O21" s="5" t="n">
        <v>7948.0</v>
      </c>
      <c r="P21" s="5" t="n">
        <v>3988.0</v>
      </c>
      <c r="Q21" s="11" t="n">
        <f si="2" t="shared"/>
        <v>460.0</v>
      </c>
      <c r="R21" s="6" t="n">
        <f si="0" t="shared"/>
        <v>8.669565217391304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35.0</v>
      </c>
      <c r="E22" s="5" t="n">
        <v>42.0</v>
      </c>
      <c r="F22" s="5" t="n">
        <v>65.0</v>
      </c>
      <c r="G22" s="5" t="n">
        <v>27.0</v>
      </c>
      <c r="H22" s="5" t="n">
        <v>74.0</v>
      </c>
      <c r="I22" s="5" t="n">
        <v>50.0</v>
      </c>
      <c r="J22" s="5" t="n">
        <v>25.0</v>
      </c>
      <c r="K22" s="5" t="n">
        <v>31.0</v>
      </c>
      <c r="L22" s="5" t="n">
        <v>8.0</v>
      </c>
      <c r="M22" s="5" t="n">
        <v>163.0</v>
      </c>
      <c r="N22" s="11" t="n">
        <f si="5" t="shared"/>
        <v>520.0</v>
      </c>
      <c r="O22" s="5" t="n">
        <v>13541.0</v>
      </c>
      <c r="P22" s="5" t="n">
        <v>3928.0</v>
      </c>
      <c r="Q22" s="11" t="n">
        <f si="2" t="shared"/>
        <v>357.0</v>
      </c>
      <c r="R22" s="6" t="n">
        <f si="0" t="shared"/>
        <v>11.00280112044818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10.0</v>
      </c>
      <c r="E23" s="5" t="n">
        <v>4.0</v>
      </c>
      <c r="F23" s="5" t="n">
        <v>42.0</v>
      </c>
      <c r="G23" s="5" t="n">
        <v>13.0</v>
      </c>
      <c r="H23" s="5" t="n">
        <v>22.0</v>
      </c>
      <c r="I23" s="5" t="n">
        <v>26.0</v>
      </c>
      <c r="J23" s="5" t="n">
        <v>19.0</v>
      </c>
      <c r="K23" s="5" t="n">
        <v>3.0</v>
      </c>
      <c r="L23" s="5" t="n">
        <v>2.0</v>
      </c>
      <c r="M23" s="5" t="n">
        <v>54.0</v>
      </c>
      <c r="N23" s="11" t="n">
        <f si="5" t="shared"/>
        <v>195.0</v>
      </c>
      <c r="O23" s="5" t="n">
        <v>4540.0</v>
      </c>
      <c r="P23" s="5" t="n">
        <v>1295.0</v>
      </c>
      <c r="Q23" s="11" t="n">
        <f si="2" t="shared"/>
        <v>141.0</v>
      </c>
      <c r="R23" s="6" t="n">
        <f si="0" t="shared"/>
        <v>9.184397163120567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85.0</v>
      </c>
      <c r="E24" s="5" t="n">
        <f ref="E24:M24" si="7" t="shared">E25-E19-E20-E21-E22-E23</f>
        <v>102.0</v>
      </c>
      <c r="F24" s="5" t="n">
        <f si="7" t="shared"/>
        <v>95.0</v>
      </c>
      <c r="G24" s="5" t="n">
        <f si="7" t="shared"/>
        <v>124.0</v>
      </c>
      <c r="H24" s="5" t="n">
        <f si="7" t="shared"/>
        <v>177.0</v>
      </c>
      <c r="I24" s="5" t="n">
        <f si="7" t="shared"/>
        <v>147.0</v>
      </c>
      <c r="J24" s="5" t="n">
        <f si="7" t="shared"/>
        <v>93.0</v>
      </c>
      <c r="K24" s="5" t="n">
        <f si="7" t="shared"/>
        <v>97.0</v>
      </c>
      <c r="L24" s="5" t="n">
        <f si="7" t="shared"/>
        <v>91.0</v>
      </c>
      <c r="M24" s="5" t="n">
        <f si="7" t="shared"/>
        <v>185.0</v>
      </c>
      <c r="N24" s="11" t="n">
        <f si="5" t="shared"/>
        <v>1196.0</v>
      </c>
      <c r="O24" s="5" t="n">
        <f>O25-O19-O20-O21-O22-O23</f>
        <v>46690.0</v>
      </c>
      <c r="P24" s="5" t="n">
        <f>P25-P19-P20-P21-P22-P23</f>
        <v>16943.0</v>
      </c>
      <c r="Q24" s="11" t="n">
        <f si="2" t="shared"/>
        <v>1011.0</v>
      </c>
      <c r="R24" s="6" t="n">
        <f si="0" t="shared"/>
        <v>16.758654797230466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6511.0</v>
      </c>
      <c r="E25" s="5" t="n">
        <v>6526.0</v>
      </c>
      <c r="F25" s="5" t="n">
        <v>9771.0</v>
      </c>
      <c r="G25" s="5" t="n">
        <v>9175.0</v>
      </c>
      <c r="H25" s="5" t="n">
        <v>19529.0</v>
      </c>
      <c r="I25" s="5" t="n">
        <v>16737.0</v>
      </c>
      <c r="J25" s="5" t="n">
        <v>4678.0</v>
      </c>
      <c r="K25" s="5" t="n">
        <v>1962.0</v>
      </c>
      <c r="L25" s="5" t="n">
        <v>1152.0</v>
      </c>
      <c r="M25" s="5" t="n">
        <v>10066.0</v>
      </c>
      <c r="N25" s="11" t="n">
        <f si="5" t="shared"/>
        <v>86107.0</v>
      </c>
      <c r="O25" s="5" t="n">
        <v>927891.0</v>
      </c>
      <c r="P25" s="5" t="n">
        <v>649685.0</v>
      </c>
      <c r="Q25" s="11" t="n">
        <f si="2" t="shared"/>
        <v>76041.0</v>
      </c>
      <c r="R25" s="6" t="n">
        <f si="0" t="shared"/>
        <v>8.543877644954696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79.0</v>
      </c>
      <c r="E26" s="5" t="n">
        <v>113.0</v>
      </c>
      <c r="F26" s="5" t="n">
        <v>106.0</v>
      </c>
      <c r="G26" s="5" t="n">
        <v>111.0</v>
      </c>
      <c r="H26" s="5" t="n">
        <v>197.0</v>
      </c>
      <c r="I26" s="5" t="n">
        <v>369.0</v>
      </c>
      <c r="J26" s="5" t="n">
        <v>187.0</v>
      </c>
      <c r="K26" s="5" t="n">
        <v>57.0</v>
      </c>
      <c r="L26" s="5" t="n">
        <v>57.0</v>
      </c>
      <c r="M26" s="5" t="n">
        <v>132.0</v>
      </c>
      <c r="N26" s="11" t="n">
        <f si="5" t="shared"/>
        <v>1408.0</v>
      </c>
      <c r="O26" s="5" t="n">
        <v>19481.0</v>
      </c>
      <c r="P26" s="5" t="n">
        <v>16968.0</v>
      </c>
      <c r="Q26" s="11" t="n">
        <f si="2" t="shared"/>
        <v>1276.0</v>
      </c>
      <c r="R26" s="6" t="n">
        <f si="0" t="shared"/>
        <v>13.297805642633229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325.0</v>
      </c>
      <c r="E27" s="5" t="n">
        <v>415.0</v>
      </c>
      <c r="F27" s="5" t="n">
        <v>452.0</v>
      </c>
      <c r="G27" s="5" t="n">
        <v>507.0</v>
      </c>
      <c r="H27" s="5" t="n">
        <v>1043.0</v>
      </c>
      <c r="I27" s="5" t="n">
        <v>1762.0</v>
      </c>
      <c r="J27" s="5" t="n">
        <v>782.0</v>
      </c>
      <c r="K27" s="5" t="n">
        <v>272.0</v>
      </c>
      <c r="L27" s="5" t="n">
        <v>242.0</v>
      </c>
      <c r="M27" s="5" t="n">
        <v>1125.0</v>
      </c>
      <c r="N27" s="11" t="n">
        <f si="5" t="shared"/>
        <v>6925.0</v>
      </c>
      <c r="O27" s="5" t="n">
        <v>95801.0</v>
      </c>
      <c r="P27" s="5" t="n">
        <v>76410.0</v>
      </c>
      <c r="Q27" s="11" t="n">
        <f si="2" t="shared"/>
        <v>5800.0</v>
      </c>
      <c r="R27" s="6" t="n">
        <f si="0" t="shared"/>
        <v>13.174137931034483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408.0</v>
      </c>
      <c r="E28" s="5" t="n">
        <v>649.0</v>
      </c>
      <c r="F28" s="5" t="n">
        <v>890.0</v>
      </c>
      <c r="G28" s="5" t="n">
        <v>787.0</v>
      </c>
      <c r="H28" s="5" t="n">
        <v>1441.0</v>
      </c>
      <c r="I28" s="5" t="n">
        <v>2748.0</v>
      </c>
      <c r="J28" s="5" t="n">
        <v>1230.0</v>
      </c>
      <c r="K28" s="5" t="n">
        <v>286.0</v>
      </c>
      <c r="L28" s="5" t="n">
        <v>183.0</v>
      </c>
      <c r="M28" s="5" t="n">
        <v>761.0</v>
      </c>
      <c r="N28" s="11" t="n">
        <f si="5" t="shared"/>
        <v>9383.0</v>
      </c>
      <c r="O28" s="5" t="n">
        <v>116696.0</v>
      </c>
      <c r="P28" s="5" t="n">
        <v>97972.0</v>
      </c>
      <c r="Q28" s="11" t="n">
        <f si="2" t="shared"/>
        <v>8622.0</v>
      </c>
      <c r="R28" s="6" t="n">
        <f si="0" t="shared"/>
        <v>11.363024820227325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188.0</v>
      </c>
      <c r="E29" s="5" t="n">
        <v>266.0</v>
      </c>
      <c r="F29" s="5" t="n">
        <v>278.0</v>
      </c>
      <c r="G29" s="5" t="n">
        <v>281.0</v>
      </c>
      <c r="H29" s="5" t="n">
        <v>361.0</v>
      </c>
      <c r="I29" s="5" t="n">
        <v>370.0</v>
      </c>
      <c r="J29" s="5" t="n">
        <v>131.0</v>
      </c>
      <c r="K29" s="5" t="n">
        <v>79.0</v>
      </c>
      <c r="L29" s="5" t="n">
        <v>56.0</v>
      </c>
      <c r="M29" s="5" t="n">
        <v>1226.0</v>
      </c>
      <c r="N29" s="11" t="n">
        <f si="5" t="shared"/>
        <v>3236.0</v>
      </c>
      <c r="O29" s="5" t="n">
        <v>26578.0</v>
      </c>
      <c r="P29" s="5" t="n">
        <v>19226.0</v>
      </c>
      <c r="Q29" s="11" t="n">
        <f si="2" t="shared"/>
        <v>2010.0</v>
      </c>
      <c r="R29" s="6" t="n">
        <f si="0" t="shared"/>
        <v>9.565174129353235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127.0</v>
      </c>
      <c r="E30" s="5" t="n">
        <v>244.0</v>
      </c>
      <c r="F30" s="5" t="n">
        <v>273.0</v>
      </c>
      <c r="G30" s="5" t="n">
        <v>294.0</v>
      </c>
      <c r="H30" s="5" t="n">
        <v>670.0</v>
      </c>
      <c r="I30" s="5" t="n">
        <v>800.0</v>
      </c>
      <c r="J30" s="5" t="n">
        <v>426.0</v>
      </c>
      <c r="K30" s="5" t="n">
        <v>119.0</v>
      </c>
      <c r="L30" s="5" t="n">
        <v>59.0</v>
      </c>
      <c r="M30" s="5" t="n">
        <v>221.0</v>
      </c>
      <c r="N30" s="11" t="n">
        <f si="5" t="shared"/>
        <v>3233.0</v>
      </c>
      <c r="O30" s="5" t="n">
        <v>37485.0</v>
      </c>
      <c r="P30" s="5" t="n">
        <v>34044.0</v>
      </c>
      <c r="Q30" s="11" t="n">
        <f si="2" t="shared"/>
        <v>3012.0</v>
      </c>
      <c r="R30" s="6" t="n">
        <f si="0" t="shared"/>
        <v>11.302788844621514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124.0</v>
      </c>
      <c r="E31" s="5" t="n">
        <v>118.0</v>
      </c>
      <c r="F31" s="5" t="n">
        <v>186.0</v>
      </c>
      <c r="G31" s="5" t="n">
        <v>143.0</v>
      </c>
      <c r="H31" s="5" t="n">
        <v>322.0</v>
      </c>
      <c r="I31" s="5" t="n">
        <v>544.0</v>
      </c>
      <c r="J31" s="5" t="n">
        <v>224.0</v>
      </c>
      <c r="K31" s="5" t="n">
        <v>40.0</v>
      </c>
      <c r="L31" s="5" t="n">
        <v>24.0</v>
      </c>
      <c r="M31" s="5" t="n">
        <v>199.0</v>
      </c>
      <c r="N31" s="11" t="n">
        <f si="5" t="shared"/>
        <v>1924.0</v>
      </c>
      <c r="O31" s="5" t="n">
        <v>19553.0</v>
      </c>
      <c r="P31" s="5" t="n">
        <v>17672.0</v>
      </c>
      <c r="Q31" s="11" t="n">
        <f si="2" t="shared"/>
        <v>1725.0</v>
      </c>
      <c r="R31" s="6" t="n">
        <f si="0" t="shared"/>
        <v>10.24463768115942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114.0</v>
      </c>
      <c r="E32" s="5" t="n">
        <v>132.0</v>
      </c>
      <c r="F32" s="5" t="n">
        <v>191.0</v>
      </c>
      <c r="G32" s="5" t="n">
        <v>169.0</v>
      </c>
      <c r="H32" s="5" t="n">
        <v>294.0</v>
      </c>
      <c r="I32" s="5" t="n">
        <v>416.0</v>
      </c>
      <c r="J32" s="5" t="n">
        <v>171.0</v>
      </c>
      <c r="K32" s="5" t="n">
        <v>78.0</v>
      </c>
      <c r="L32" s="5" t="n">
        <v>36.0</v>
      </c>
      <c r="M32" s="5" t="n">
        <v>543.0</v>
      </c>
      <c r="N32" s="11" t="n">
        <f si="5" t="shared"/>
        <v>2144.0</v>
      </c>
      <c r="O32" s="5" t="n">
        <v>23147.0</v>
      </c>
      <c r="P32" s="5" t="n">
        <v>17339.0</v>
      </c>
      <c r="Q32" s="11" t="n">
        <f si="2" t="shared"/>
        <v>1601.0</v>
      </c>
      <c r="R32" s="6" t="n">
        <f si="0" t="shared"/>
        <v>10.830106183635229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510.0</v>
      </c>
      <c r="E33" s="5" t="n">
        <v>614.0</v>
      </c>
      <c r="F33" s="5" t="n">
        <v>753.0</v>
      </c>
      <c r="G33" s="5" t="n">
        <v>785.0</v>
      </c>
      <c r="H33" s="5" t="n">
        <v>1379.0</v>
      </c>
      <c r="I33" s="5" t="n">
        <v>1573.0</v>
      </c>
      <c r="J33" s="5" t="n">
        <v>587.0</v>
      </c>
      <c r="K33" s="5" t="n">
        <v>267.0</v>
      </c>
      <c r="L33" s="5" t="n">
        <v>144.0</v>
      </c>
      <c r="M33" s="5" t="n">
        <v>1310.0</v>
      </c>
      <c r="N33" s="11" t="n">
        <f si="5" t="shared"/>
        <v>7922.0</v>
      </c>
      <c r="O33" s="5" t="n">
        <v>118409.0</v>
      </c>
      <c r="P33" s="5" t="n">
        <v>67673.0</v>
      </c>
      <c r="Q33" s="11" t="n">
        <f si="2" t="shared"/>
        <v>6612.0</v>
      </c>
      <c r="R33" s="6" t="n">
        <f si="0" t="shared"/>
        <v>10.234875983061102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65.0</v>
      </c>
      <c r="E34" s="5" t="n">
        <v>75.0</v>
      </c>
      <c r="F34" s="5" t="n">
        <v>97.0</v>
      </c>
      <c r="G34" s="5" t="n">
        <v>108.0</v>
      </c>
      <c r="H34" s="5" t="n">
        <v>189.0</v>
      </c>
      <c r="I34" s="5" t="n">
        <v>405.0</v>
      </c>
      <c r="J34" s="5" t="n">
        <v>128.0</v>
      </c>
      <c r="K34" s="5" t="n">
        <v>38.0</v>
      </c>
      <c r="L34" s="5" t="n">
        <v>25.0</v>
      </c>
      <c r="M34" s="5" t="n">
        <v>153.0</v>
      </c>
      <c r="N34" s="11" t="n">
        <f si="5" t="shared"/>
        <v>1283.0</v>
      </c>
      <c r="O34" s="5" t="n">
        <v>13410.0</v>
      </c>
      <c r="P34" s="5" t="n">
        <v>12613.0</v>
      </c>
      <c r="Q34" s="11" t="n">
        <f si="2" t="shared"/>
        <v>1130.0</v>
      </c>
      <c r="R34" s="6" t="n">
        <f si="0" t="shared"/>
        <v>11.161946902654867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37.0</v>
      </c>
      <c r="E35" s="5" t="n">
        <v>31.0</v>
      </c>
      <c r="F35" s="5" t="n">
        <v>20.0</v>
      </c>
      <c r="G35" s="5" t="n">
        <v>17.0</v>
      </c>
      <c r="H35" s="5" t="n">
        <v>37.0</v>
      </c>
      <c r="I35" s="5" t="n">
        <v>25.0</v>
      </c>
      <c r="J35" s="5" t="n">
        <v>18.0</v>
      </c>
      <c r="K35" s="5" t="n">
        <v>11.0</v>
      </c>
      <c r="L35" s="5" t="n">
        <v>2.0</v>
      </c>
      <c r="M35" s="5" t="n">
        <v>30.0</v>
      </c>
      <c r="N35" s="11" t="n">
        <f si="5" t="shared"/>
        <v>228.0</v>
      </c>
      <c r="O35" s="5" t="n">
        <v>1843.0</v>
      </c>
      <c r="P35" s="5" t="n">
        <v>1722.0</v>
      </c>
      <c r="Q35" s="11" t="n">
        <f si="2" t="shared"/>
        <v>198.0</v>
      </c>
      <c r="R35" s="6" t="n">
        <f si="0" t="shared"/>
        <v>8.696969696969697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49.0</v>
      </c>
      <c r="E36" s="5" t="n">
        <v>56.0</v>
      </c>
      <c r="F36" s="5" t="n">
        <v>112.0</v>
      </c>
      <c r="G36" s="5" t="n">
        <v>113.0</v>
      </c>
      <c r="H36" s="5" t="n">
        <v>206.0</v>
      </c>
      <c r="I36" s="5" t="n">
        <v>263.0</v>
      </c>
      <c r="J36" s="5" t="n">
        <v>67.0</v>
      </c>
      <c r="K36" s="5" t="n">
        <v>39.0</v>
      </c>
      <c r="L36" s="5" t="n">
        <v>28.0</v>
      </c>
      <c r="M36" s="5" t="n">
        <v>44.0</v>
      </c>
      <c r="N36" s="11" t="n">
        <f si="5" t="shared"/>
        <v>977.0</v>
      </c>
      <c r="O36" s="5" t="n">
        <v>15265.0</v>
      </c>
      <c r="P36" s="5" t="n">
        <v>10183.0</v>
      </c>
      <c r="Q36" s="11" t="n">
        <f si="2" t="shared"/>
        <v>933.0</v>
      </c>
      <c r="R36" s="6" t="n">
        <f si="0" t="shared"/>
        <v>10.914255091103966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59.0</v>
      </c>
      <c r="E37" s="5" t="n">
        <v>63.0</v>
      </c>
      <c r="F37" s="5" t="n">
        <v>84.0</v>
      </c>
      <c r="G37" s="5" t="n">
        <v>38.0</v>
      </c>
      <c r="H37" s="5" t="n">
        <v>91.0</v>
      </c>
      <c r="I37" s="5" t="n">
        <v>165.0</v>
      </c>
      <c r="J37" s="5" t="n">
        <v>67.0</v>
      </c>
      <c r="K37" s="5" t="n">
        <v>40.0</v>
      </c>
      <c r="L37" s="5" t="n">
        <v>49.0</v>
      </c>
      <c r="M37" s="5" t="n">
        <v>230.0</v>
      </c>
      <c r="N37" s="11" t="n">
        <f si="5" t="shared"/>
        <v>886.0</v>
      </c>
      <c r="O37" s="5" t="n">
        <v>28821.0</v>
      </c>
      <c r="P37" s="5" t="n">
        <v>10150.0</v>
      </c>
      <c r="Q37" s="11" t="n">
        <f si="2" t="shared"/>
        <v>656.0</v>
      </c>
      <c r="R37" s="6" t="n">
        <f si="0" t="shared"/>
        <v>15.472560975609756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500.0</v>
      </c>
      <c r="E38" s="5" t="n">
        <f ref="E38:M38" si="8" t="shared">E39-E26-E27-E28-E29-E30-E31-E32-E33-E34-E35-E36-E37</f>
        <v>538.0</v>
      </c>
      <c r="F38" s="5" t="n">
        <f si="8" t="shared"/>
        <v>720.0</v>
      </c>
      <c r="G38" s="5" t="n">
        <f si="8" t="shared"/>
        <v>572.0</v>
      </c>
      <c r="H38" s="5" t="n">
        <f si="8" t="shared"/>
        <v>1469.0</v>
      </c>
      <c r="I38" s="5" t="n">
        <f si="8" t="shared"/>
        <v>1803.0</v>
      </c>
      <c r="J38" s="5" t="n">
        <f si="8" t="shared"/>
        <v>630.0</v>
      </c>
      <c r="K38" s="5" t="n">
        <f si="8" t="shared"/>
        <v>313.0</v>
      </c>
      <c r="L38" s="5" t="n">
        <f si="8" t="shared"/>
        <v>213.0</v>
      </c>
      <c r="M38" s="5" t="n">
        <f si="8" t="shared"/>
        <v>1142.0</v>
      </c>
      <c r="N38" s="11" t="n">
        <f si="5" t="shared"/>
        <v>7900.0</v>
      </c>
      <c r="O38" s="5" t="n">
        <f>O39-O26-O27-O28-O29-O30-O31-O32-O33-O34-O35-O36-O37</f>
        <v>110807.0</v>
      </c>
      <c r="P38" s="5" t="n">
        <f>P39-P26-P27-P28-P29-P30-P31-P32-P33-P34-P35-P36-P37</f>
        <v>77354.0</v>
      </c>
      <c r="Q38" s="11" t="n">
        <f si="2" t="shared"/>
        <v>6758.0</v>
      </c>
      <c r="R38" s="6" t="n">
        <f si="0" t="shared"/>
        <v>11.446285883397454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2585.0</v>
      </c>
      <c r="E39" s="5" t="n">
        <v>3314.0</v>
      </c>
      <c r="F39" s="5" t="n">
        <v>4162.0</v>
      </c>
      <c r="G39" s="5" t="n">
        <v>3925.0</v>
      </c>
      <c r="H39" s="5" t="n">
        <v>7699.0</v>
      </c>
      <c r="I39" s="5" t="n">
        <v>11243.0</v>
      </c>
      <c r="J39" s="5" t="n">
        <v>4648.0</v>
      </c>
      <c r="K39" s="5" t="n">
        <v>1639.0</v>
      </c>
      <c r="L39" s="5" t="n">
        <v>1118.0</v>
      </c>
      <c r="M39" s="5" t="n">
        <v>7116.0</v>
      </c>
      <c r="N39" s="11" t="n">
        <f si="5" t="shared"/>
        <v>47449.0</v>
      </c>
      <c r="O39" s="5" t="n">
        <v>627296.0</v>
      </c>
      <c r="P39" s="5" t="n">
        <v>459326.0</v>
      </c>
      <c r="Q39" s="11" t="n">
        <f si="2" t="shared"/>
        <v>40333.0</v>
      </c>
      <c r="R39" s="6" t="n">
        <f si="0" t="shared"/>
        <v>11.388342052413657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480.0</v>
      </c>
      <c r="E40" s="5" t="n">
        <v>686.0</v>
      </c>
      <c r="F40" s="5" t="n">
        <v>1098.0</v>
      </c>
      <c r="G40" s="5" t="n">
        <v>1161.0</v>
      </c>
      <c r="H40" s="5" t="n">
        <v>2878.0</v>
      </c>
      <c r="I40" s="5" t="n">
        <v>3188.0</v>
      </c>
      <c r="J40" s="5" t="n">
        <v>748.0</v>
      </c>
      <c r="K40" s="5" t="n">
        <v>209.0</v>
      </c>
      <c r="L40" s="5" t="n">
        <v>79.0</v>
      </c>
      <c r="M40" s="5" t="n">
        <v>1444.0</v>
      </c>
      <c r="N40" s="11" t="n">
        <f si="5" t="shared"/>
        <v>11971.0</v>
      </c>
      <c r="O40" s="5" t="n">
        <v>108960.0</v>
      </c>
      <c r="P40" s="5" t="n">
        <v>90349.0</v>
      </c>
      <c r="Q40" s="11" t="n">
        <f si="2" t="shared"/>
        <v>10527.0</v>
      </c>
      <c r="R40" s="6" t="n">
        <f si="0" t="shared"/>
        <v>8.582597131186473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71.0</v>
      </c>
      <c r="E41" s="5" t="n">
        <v>105.0</v>
      </c>
      <c r="F41" s="5" t="n">
        <v>171.0</v>
      </c>
      <c r="G41" s="5" t="n">
        <v>147.0</v>
      </c>
      <c r="H41" s="5" t="n">
        <v>305.0</v>
      </c>
      <c r="I41" s="5" t="n">
        <v>365.0</v>
      </c>
      <c r="J41" s="5" t="n">
        <v>147.0</v>
      </c>
      <c r="K41" s="5" t="n">
        <v>30.0</v>
      </c>
      <c r="L41" s="5" t="n">
        <v>15.0</v>
      </c>
      <c r="M41" s="5" t="n">
        <v>196.0</v>
      </c>
      <c r="N41" s="11" t="n">
        <f si="5" t="shared"/>
        <v>1552.0</v>
      </c>
      <c r="O41" s="5" t="n">
        <v>14540.0</v>
      </c>
      <c r="P41" s="5" t="n">
        <v>12643.0</v>
      </c>
      <c r="Q41" s="11" t="n">
        <f si="2" t="shared"/>
        <v>1356.0</v>
      </c>
      <c r="R41" s="6" t="n">
        <f si="0" t="shared"/>
        <v>9.323746312684365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23.0</v>
      </c>
      <c r="E42" s="5" t="n">
        <f ref="E42:M42" si="9" t="shared">E43-E40-E41</f>
        <v>9.0</v>
      </c>
      <c r="F42" s="5" t="n">
        <f si="9" t="shared"/>
        <v>21.0</v>
      </c>
      <c r="G42" s="5" t="n">
        <f si="9" t="shared"/>
        <v>16.0</v>
      </c>
      <c r="H42" s="5" t="n">
        <f si="9" t="shared"/>
        <v>72.0</v>
      </c>
      <c r="I42" s="5" t="n">
        <f si="9" t="shared"/>
        <v>52.0</v>
      </c>
      <c r="J42" s="5" t="n">
        <f si="9" t="shared"/>
        <v>45.0</v>
      </c>
      <c r="K42" s="5" t="n">
        <f si="9" t="shared"/>
        <v>14.0</v>
      </c>
      <c r="L42" s="5" t="n">
        <f si="9" t="shared"/>
        <v>13.0</v>
      </c>
      <c r="M42" s="5" t="n">
        <f si="9" t="shared"/>
        <v>18.0</v>
      </c>
      <c r="N42" s="11" t="n">
        <f si="5" t="shared"/>
        <v>283.0</v>
      </c>
      <c r="O42" s="5" t="n">
        <f>O43-O40-O41</f>
        <v>8420.0</v>
      </c>
      <c r="P42" s="5" t="n">
        <f>P43-P40-P41</f>
        <v>3644.0</v>
      </c>
      <c r="Q42" s="11" t="n">
        <f si="2" t="shared"/>
        <v>265.0</v>
      </c>
      <c r="R42" s="6" t="n">
        <f si="0" t="shared"/>
        <v>13.750943396226415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574.0</v>
      </c>
      <c r="E43" s="5" t="n">
        <v>800.0</v>
      </c>
      <c r="F43" s="5" t="n">
        <v>1290.0</v>
      </c>
      <c r="G43" s="5" t="n">
        <v>1324.0</v>
      </c>
      <c r="H43" s="5" t="n">
        <v>3255.0</v>
      </c>
      <c r="I43" s="5" t="n">
        <v>3605.0</v>
      </c>
      <c r="J43" s="5" t="n">
        <v>940.0</v>
      </c>
      <c r="K43" s="5" t="n">
        <v>253.0</v>
      </c>
      <c r="L43" s="5" t="n">
        <v>107.0</v>
      </c>
      <c r="M43" s="5" t="n">
        <v>1658.0</v>
      </c>
      <c r="N43" s="11" t="n">
        <f si="5" t="shared"/>
        <v>13806.0</v>
      </c>
      <c r="O43" s="5" t="n">
        <v>131920.0</v>
      </c>
      <c r="P43" s="5" t="n">
        <v>106636.0</v>
      </c>
      <c r="Q43" s="11" t="n">
        <f si="2" t="shared"/>
        <v>12148.0</v>
      </c>
      <c r="R43" s="6" t="n">
        <f si="0" t="shared"/>
        <v>8.778070464273954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16.0</v>
      </c>
      <c r="E44" s="8" t="n">
        <v>4.0</v>
      </c>
      <c r="F44" s="8" t="n">
        <v>16.0</v>
      </c>
      <c r="G44" s="8" t="n">
        <v>20.0</v>
      </c>
      <c r="H44" s="8" t="n">
        <v>25.0</v>
      </c>
      <c r="I44" s="8" t="n">
        <v>24.0</v>
      </c>
      <c r="J44" s="8" t="n">
        <v>30.0</v>
      </c>
      <c r="K44" s="8" t="n">
        <v>35.0</v>
      </c>
      <c r="L44" s="8" t="n">
        <v>21.0</v>
      </c>
      <c r="M44" s="8" t="n">
        <v>83.0</v>
      </c>
      <c r="N44" s="11" t="n">
        <f si="5" t="shared"/>
        <v>274.0</v>
      </c>
      <c r="O44" s="8" t="n">
        <v>24940.0</v>
      </c>
      <c r="P44" s="8" t="n">
        <v>4275.0</v>
      </c>
      <c r="Q44" s="11" t="n">
        <f si="2" t="shared"/>
        <v>191.0</v>
      </c>
      <c r="R44" s="6" t="n">
        <f si="0" t="shared"/>
        <v>22.38219895287958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22.0</v>
      </c>
      <c r="E45" s="8" t="n">
        <f ref="E45:M45" si="10" t="shared">E46-E44</f>
        <v>20.0</v>
      </c>
      <c r="F45" s="8" t="n">
        <f si="10" t="shared"/>
        <v>45.0</v>
      </c>
      <c r="G45" s="8" t="n">
        <f si="10" t="shared"/>
        <v>55.0</v>
      </c>
      <c r="H45" s="8" t="n">
        <f si="10" t="shared"/>
        <v>111.0</v>
      </c>
      <c r="I45" s="8" t="n">
        <f si="10" t="shared"/>
        <v>197.0</v>
      </c>
      <c r="J45" s="8" t="n">
        <f si="10" t="shared"/>
        <v>85.0</v>
      </c>
      <c r="K45" s="8" t="n">
        <f si="10" t="shared"/>
        <v>33.0</v>
      </c>
      <c r="L45" s="8" t="n">
        <f si="10" t="shared"/>
        <v>63.0</v>
      </c>
      <c r="M45" s="8" t="n">
        <f si="10" t="shared"/>
        <v>115.0</v>
      </c>
      <c r="N45" s="11" t="n">
        <f si="5" t="shared"/>
        <v>746.0</v>
      </c>
      <c r="O45" s="8" t="n">
        <f>O46-O44</f>
        <v>55266.0</v>
      </c>
      <c r="P45" s="8" t="n">
        <f>P46-P44</f>
        <v>11717.0</v>
      </c>
      <c r="Q45" s="11" t="n">
        <f si="2" t="shared"/>
        <v>631.0</v>
      </c>
      <c r="R45" s="6" t="n">
        <f si="0" t="shared"/>
        <v>18.5689381933439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38.0</v>
      </c>
      <c r="E46" s="8" t="n">
        <v>24.0</v>
      </c>
      <c r="F46" s="8" t="n">
        <v>61.0</v>
      </c>
      <c r="G46" s="8" t="n">
        <v>75.0</v>
      </c>
      <c r="H46" s="8" t="n">
        <v>136.0</v>
      </c>
      <c r="I46" s="8" t="n">
        <v>221.0</v>
      </c>
      <c r="J46" s="8" t="n">
        <v>115.0</v>
      </c>
      <c r="K46" s="8" t="n">
        <v>68.0</v>
      </c>
      <c r="L46" s="8" t="n">
        <v>84.0</v>
      </c>
      <c r="M46" s="8" t="n">
        <v>198.0</v>
      </c>
      <c r="N46" s="11" t="n">
        <f si="5" t="shared"/>
        <v>1020.0</v>
      </c>
      <c r="O46" s="8" t="n">
        <v>80206.0</v>
      </c>
      <c r="P46" s="8" t="n">
        <v>15992.0</v>
      </c>
      <c r="Q46" s="11" t="n">
        <f si="2" t="shared"/>
        <v>822.0</v>
      </c>
      <c r="R46" s="6" t="n">
        <f si="0" t="shared"/>
        <v>19.45498783454988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10.0</v>
      </c>
      <c r="E47" s="5" t="n">
        <v>5.0</v>
      </c>
      <c r="F47" s="5" t="n">
        <v>3.0</v>
      </c>
      <c r="G47" s="5" t="n">
        <v>8.0</v>
      </c>
      <c r="H47" s="5" t="n">
        <v>18.0</v>
      </c>
      <c r="I47" s="5" t="n">
        <v>16.0</v>
      </c>
      <c r="J47" s="5" t="n">
        <v>8.0</v>
      </c>
      <c r="K47" s="5" t="n">
        <v>8.0</v>
      </c>
      <c r="L47" s="5" t="n">
        <v>2.0</v>
      </c>
      <c r="M47" s="5" t="n">
        <v>15.0</v>
      </c>
      <c r="N47" s="11" t="n">
        <f si="5" t="shared"/>
        <v>93.0</v>
      </c>
      <c r="O47" s="5" t="n">
        <v>2757.0</v>
      </c>
      <c r="P47" s="5" t="n">
        <v>1107.0</v>
      </c>
      <c r="Q47" s="11" t="n">
        <f si="2" t="shared"/>
        <v>78.0</v>
      </c>
      <c r="R47" s="6" t="n">
        <f si="0" t="shared"/>
        <v>14.192307692307692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46392.0</v>
      </c>
      <c r="E48" s="5" t="n">
        <f ref="E48:M48" si="11" t="shared">E47+E46+E43+E39+E25+E18</f>
        <v>118252.0</v>
      </c>
      <c r="F48" s="5" t="n">
        <f si="11" t="shared"/>
        <v>200630.0</v>
      </c>
      <c r="G48" s="5" t="n">
        <f si="11" t="shared"/>
        <v>110044.0</v>
      </c>
      <c r="H48" s="5" t="n">
        <f si="11" t="shared"/>
        <v>128449.0</v>
      </c>
      <c r="I48" s="5" t="n">
        <f si="11" t="shared"/>
        <v>82747.0</v>
      </c>
      <c r="J48" s="5" t="n">
        <f si="11" t="shared"/>
        <v>20583.0</v>
      </c>
      <c r="K48" s="5" t="n">
        <f si="11" t="shared"/>
        <v>11532.0</v>
      </c>
      <c r="L48" s="5" t="n">
        <f si="11" t="shared"/>
        <v>10460.0</v>
      </c>
      <c r="M48" s="5" t="n">
        <f si="11" t="shared"/>
        <v>80597.0</v>
      </c>
      <c r="N48" s="11" t="n">
        <f si="5" t="shared"/>
        <v>809686.0</v>
      </c>
      <c r="O48" s="5" t="n">
        <f>O47+O46+O43+O39+O25+O18</f>
        <v>2.9718394E7</v>
      </c>
      <c r="P48" s="5" t="n">
        <f>P47+P46+P43+P39+P25+P18</f>
        <v>4703820.0</v>
      </c>
      <c r="Q48" s="11" t="n">
        <f si="2" t="shared"/>
        <v>729089.0</v>
      </c>
      <c r="R48" s="6" t="n">
        <f si="0" t="shared"/>
        <v>6.451640334719081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5.729628522661871</v>
      </c>
      <c r="E49" s="6" t="n">
        <f ref="E49" si="13" t="shared">E48/$N$48*100</f>
        <v>14.604673910627083</v>
      </c>
      <c r="F49" s="6" t="n">
        <f ref="F49" si="14" t="shared">F48/$N$48*100</f>
        <v>24.778741388637076</v>
      </c>
      <c r="G49" s="6" t="n">
        <f ref="G49" si="15" t="shared">G48/$N$48*100</f>
        <v>13.590947601909875</v>
      </c>
      <c r="H49" s="6" t="n">
        <f ref="H49" si="16" t="shared">H48/$N$48*100</f>
        <v>15.864051002487384</v>
      </c>
      <c r="I49" s="6" t="n">
        <f ref="I49" si="17" t="shared">I48/$N$48*100</f>
        <v>10.219640700222062</v>
      </c>
      <c r="J49" s="6" t="n">
        <f ref="J49" si="18" t="shared">J48/$N$48*100</f>
        <v>2.5420965658292225</v>
      </c>
      <c r="K49" s="6" t="n">
        <f ref="K49" si="19" t="shared">K48/$N$48*100</f>
        <v>1.424255822627537</v>
      </c>
      <c r="L49" s="6" t="n">
        <f ref="L49" si="20" t="shared">L48/$N$48*100</f>
        <v>1.291858819344783</v>
      </c>
      <c r="M49" s="6" t="n">
        <f ref="M49" si="21" t="shared">M48/$N$48*100</f>
        <v>9.954105665653106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