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<sst xmlns="http://schemas.openxmlformats.org/spreadsheetml/2006/main" count="118" uniqueCount="73">
  <si>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</si>
  <si>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</si>
  <si>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</si>
  <si>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</si>
  <si>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</si>
  <si>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</si>
  <si>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</si>
  <si>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</si>
  <si>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</si>
  <si>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</si>
  <si>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</si>
  <si>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</si>
  <si>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</si>
  <si>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</si>
  <si>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</si>
  <si>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</si>
  <si>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</si>
  <si>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</si>
  <si>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</si>
  <si>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</si>
  <si>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</si>
  <si>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</si>
  <si>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</si>
  <si>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</si>
  <si>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</si>
  <si>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</si>
  <si>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</si>
  <si>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</si>
  <si>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</si>
  <si>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</si>
  <si>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</si>
  <si>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</si>
  <si>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</si>
  <si>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</si>
  <si>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</si>
  <si>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</si>
  <si>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</si>
  <si>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</si>
  <si>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</si>
  <si>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</si>
  <si>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</si>
  <si>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</si>
  <si>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</si>
  <si>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</si>
  <si>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</si>
  <si>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</si>
  <si>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</si>
  <si>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</si>
  <si>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</si>
  <si>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</si>
  <si>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</si>
  <si>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</si>
  <si>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</si>
  <si>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</si>
  <si>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</si>
  <si>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</si>
  <si>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</si>
  <si>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</si>
  <si>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</si>
  <si>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</si>
  <si>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</si>
  <si>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</si>
  <si>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</si>
  <si>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</si>
  <si>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</si>
  <si>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</si>
  <si>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</si>
  <si>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</si>
  <si>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</si>
  <si>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</si>
  <si>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</si>
  <si>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114年1至11月來臺旅客人次～按停留夜數分
Table 1-8  Visitor Arrivals  by Length of Stay,
January-November,2025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</si>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</sst>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67057.0</v>
      </c>
      <c r="E3" s="4" t="n">
        <v>206677.0</v>
      </c>
      <c r="F3" s="4" t="n">
        <v>295035.0</v>
      </c>
      <c r="G3" s="4" t="n">
        <v>256769.0</v>
      </c>
      <c r="H3" s="4" t="n">
        <v>205968.0</v>
      </c>
      <c r="I3" s="4" t="n">
        <v>55634.0</v>
      </c>
      <c r="J3" s="4" t="n">
        <v>13704.0</v>
      </c>
      <c r="K3" s="4" t="n">
        <v>2495.0</v>
      </c>
      <c r="L3" s="4" t="n">
        <v>1661.0</v>
      </c>
      <c r="M3" s="4" t="n">
        <v>65193.0</v>
      </c>
      <c r="N3" s="11" t="n">
        <f>SUM(D3:M3)</f>
        <v>1170193.0</v>
      </c>
      <c r="O3" s="4" t="n">
        <v>7981092.0</v>
      </c>
      <c r="P3" s="4" t="n">
        <v>4647668.0</v>
      </c>
      <c r="Q3" s="11" t="n">
        <f>SUM(D3:L3)</f>
        <v>1105000.0</v>
      </c>
      <c r="R3" s="6" t="n">
        <f ref="R3:R48" si="0" t="shared">IF(P3&lt;&gt;0,P3/SUM(D3:L3),0)</f>
        <v>4.206034389140272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118833.0</v>
      </c>
      <c r="E4" s="5" t="n">
        <v>65980.0</v>
      </c>
      <c r="F4" s="5" t="n">
        <v>40946.0</v>
      </c>
      <c r="G4" s="5" t="n">
        <v>41014.0</v>
      </c>
      <c r="H4" s="5" t="n">
        <v>80399.0</v>
      </c>
      <c r="I4" s="5" t="n">
        <v>60361.0</v>
      </c>
      <c r="J4" s="5" t="n">
        <v>22815.0</v>
      </c>
      <c r="K4" s="5" t="n">
        <v>13081.0</v>
      </c>
      <c r="L4" s="5" t="n">
        <v>13185.0</v>
      </c>
      <c r="M4" s="5" t="n">
        <v>128181.0</v>
      </c>
      <c r="N4" s="11" t="n">
        <f ref="N4:N14" si="1" t="shared">SUM(D4:M4)</f>
        <v>584795.0</v>
      </c>
      <c r="O4" s="5" t="n">
        <v>1.2877421E7</v>
      </c>
      <c r="P4" s="5" t="n">
        <v>3823281.0</v>
      </c>
      <c r="Q4" s="11" t="n">
        <f ref="Q4:Q48" si="2" t="shared">SUM(D4:L4)</f>
        <v>456614.0</v>
      </c>
      <c r="R4" s="6" t="n">
        <f si="0" t="shared"/>
        <v>8.373113833566206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78883.0</v>
      </c>
      <c r="E5" s="5" t="n">
        <v>388114.0</v>
      </c>
      <c r="F5" s="5" t="n">
        <v>454694.0</v>
      </c>
      <c r="G5" s="5" t="n">
        <v>146552.0</v>
      </c>
      <c r="H5" s="5" t="n">
        <v>97318.0</v>
      </c>
      <c r="I5" s="5" t="n">
        <v>44064.0</v>
      </c>
      <c r="J5" s="5" t="n">
        <v>22570.0</v>
      </c>
      <c r="K5" s="5" t="n">
        <v>17948.0</v>
      </c>
      <c r="L5" s="5" t="n">
        <v>11095.0</v>
      </c>
      <c r="M5" s="5" t="n">
        <v>64899.0</v>
      </c>
      <c r="N5" s="11" t="n">
        <f si="1" t="shared"/>
        <v>1326137.0</v>
      </c>
      <c r="O5" s="5" t="n">
        <v>9483379.0</v>
      </c>
      <c r="P5" s="5" t="n">
        <v>5943325.0</v>
      </c>
      <c r="Q5" s="11" t="n">
        <f si="2" t="shared"/>
        <v>1261238.0</v>
      </c>
      <c r="R5" s="6" t="n">
        <f si="0" t="shared"/>
        <v>4.712294586747307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29883.0</v>
      </c>
      <c r="E6" s="5" t="n">
        <v>141239.0</v>
      </c>
      <c r="F6" s="5" t="n">
        <v>454240.0</v>
      </c>
      <c r="G6" s="5" t="n">
        <v>144340.0</v>
      </c>
      <c r="H6" s="5" t="n">
        <v>70860.0</v>
      </c>
      <c r="I6" s="5" t="n">
        <v>19260.0</v>
      </c>
      <c r="J6" s="5" t="n">
        <v>8434.0</v>
      </c>
      <c r="K6" s="5" t="n">
        <v>6772.0</v>
      </c>
      <c r="L6" s="5" t="n">
        <v>4245.0</v>
      </c>
      <c r="M6" s="5" t="n">
        <v>28332.0</v>
      </c>
      <c r="N6" s="11" t="n">
        <f si="1" t="shared"/>
        <v>907605.0</v>
      </c>
      <c r="O6" s="5" t="n">
        <v>4974642.0</v>
      </c>
      <c r="P6" s="5" t="n">
        <v>3649727.0</v>
      </c>
      <c r="Q6" s="11" t="n">
        <f si="2" t="shared"/>
        <v>879273.0</v>
      </c>
      <c r="R6" s="6" t="n">
        <f si="0" t="shared"/>
        <v>4.15084621044886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2293.0</v>
      </c>
      <c r="E7" s="5" t="n">
        <v>2021.0</v>
      </c>
      <c r="F7" s="5" t="n">
        <v>3557.0</v>
      </c>
      <c r="G7" s="5" t="n">
        <v>4477.0</v>
      </c>
      <c r="H7" s="5" t="n">
        <v>6894.0</v>
      </c>
      <c r="I7" s="5" t="n">
        <v>5222.0</v>
      </c>
      <c r="J7" s="5" t="n">
        <v>2800.0</v>
      </c>
      <c r="K7" s="5" t="n">
        <v>2630.0</v>
      </c>
      <c r="L7" s="5" t="n">
        <v>1669.0</v>
      </c>
      <c r="M7" s="5" t="n">
        <v>9597.0</v>
      </c>
      <c r="N7" s="11" t="n">
        <f si="1" t="shared"/>
        <v>41160.0</v>
      </c>
      <c r="O7" s="5" t="n">
        <v>2416811.0</v>
      </c>
      <c r="P7" s="5" t="n">
        <v>443658.0</v>
      </c>
      <c r="Q7" s="11" t="n">
        <f si="2" t="shared"/>
        <v>31563.0</v>
      </c>
      <c r="R7" s="6" t="n">
        <f si="0" t="shared"/>
        <v>14.056268415549853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1422.0</v>
      </c>
      <c r="E8" s="5" t="n">
        <v>2115.0</v>
      </c>
      <c r="F8" s="5" t="n">
        <v>2931.0</v>
      </c>
      <c r="G8" s="5" t="n">
        <v>2603.0</v>
      </c>
      <c r="H8" s="5" t="n">
        <v>4893.0</v>
      </c>
      <c r="I8" s="5" t="n">
        <v>5012.0</v>
      </c>
      <c r="J8" s="5" t="n">
        <v>2639.0</v>
      </c>
      <c r="K8" s="5" t="n">
        <v>755.0</v>
      </c>
      <c r="L8" s="5" t="n">
        <v>395.0</v>
      </c>
      <c r="M8" s="5" t="n">
        <v>2592.0</v>
      </c>
      <c r="N8" s="11" t="n">
        <f si="1" t="shared"/>
        <v>25357.0</v>
      </c>
      <c r="O8" s="5" t="n">
        <v>520745.0</v>
      </c>
      <c r="P8" s="5" t="n">
        <v>230448.0</v>
      </c>
      <c r="Q8" s="11" t="n">
        <f si="2" t="shared"/>
        <v>22765.0</v>
      </c>
      <c r="R8" s="6" t="n">
        <f si="0" t="shared"/>
        <v>10.12290797276521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10398.0</v>
      </c>
      <c r="E9" s="5" t="n">
        <v>12646.0</v>
      </c>
      <c r="F9" s="5" t="n">
        <v>29048.0</v>
      </c>
      <c r="G9" s="5" t="n">
        <v>49645.0</v>
      </c>
      <c r="H9" s="5" t="n">
        <v>122362.0</v>
      </c>
      <c r="I9" s="5" t="n">
        <v>47536.0</v>
      </c>
      <c r="J9" s="5" t="n">
        <v>16970.0</v>
      </c>
      <c r="K9" s="5" t="n">
        <v>11002.0</v>
      </c>
      <c r="L9" s="5" t="n">
        <v>7177.0</v>
      </c>
      <c r="M9" s="5" t="n">
        <v>36468.0</v>
      </c>
      <c r="N9" s="11" t="n">
        <f si="1" t="shared"/>
        <v>343252.0</v>
      </c>
      <c r="O9" s="5" t="n">
        <v>1.012604E7</v>
      </c>
      <c r="P9" s="5" t="n">
        <v>2933905.0</v>
      </c>
      <c r="Q9" s="11" t="n">
        <f si="2" t="shared"/>
        <v>306784.0</v>
      </c>
      <c r="R9" s="6" t="n">
        <f si="0" t="shared"/>
        <v>9.563422473140712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10653.0</v>
      </c>
      <c r="E10" s="5" t="n">
        <v>21915.0</v>
      </c>
      <c r="F10" s="5" t="n">
        <v>44160.0</v>
      </c>
      <c r="G10" s="5" t="n">
        <v>61285.0</v>
      </c>
      <c r="H10" s="5" t="n">
        <v>139920.0</v>
      </c>
      <c r="I10" s="5" t="n">
        <v>70445.0</v>
      </c>
      <c r="J10" s="5" t="n">
        <v>10602.0</v>
      </c>
      <c r="K10" s="5" t="n">
        <v>2893.0</v>
      </c>
      <c r="L10" s="5" t="n">
        <v>1233.0</v>
      </c>
      <c r="M10" s="5" t="n">
        <v>7834.0</v>
      </c>
      <c r="N10" s="11" t="n">
        <f si="1" t="shared"/>
        <v>370940.0</v>
      </c>
      <c r="O10" s="5" t="n">
        <v>2805767.0</v>
      </c>
      <c r="P10" s="5" t="n">
        <v>2385741.0</v>
      </c>
      <c r="Q10" s="11" t="n">
        <f si="2" t="shared"/>
        <v>363106.0</v>
      </c>
      <c r="R10" s="6" t="n">
        <f si="0" t="shared"/>
        <v>6.570370635571981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8425.0</v>
      </c>
      <c r="E11" s="5" t="n">
        <v>3772.0</v>
      </c>
      <c r="F11" s="5" t="n">
        <v>6562.0</v>
      </c>
      <c r="G11" s="5" t="n">
        <v>9867.0</v>
      </c>
      <c r="H11" s="5" t="n">
        <v>26489.0</v>
      </c>
      <c r="I11" s="5" t="n">
        <v>25721.0</v>
      </c>
      <c r="J11" s="5" t="n">
        <v>7429.0</v>
      </c>
      <c r="K11" s="5" t="n">
        <v>6777.0</v>
      </c>
      <c r="L11" s="5" t="n">
        <v>4318.0</v>
      </c>
      <c r="M11" s="5" t="n">
        <v>83459.0</v>
      </c>
      <c r="N11" s="11" t="n">
        <f si="1" t="shared"/>
        <v>182819.0</v>
      </c>
      <c r="O11" s="5" t="n">
        <v>9.5207843E7</v>
      </c>
      <c r="P11" s="5" t="n">
        <v>1297004.0</v>
      </c>
      <c r="Q11" s="11" t="n">
        <f si="2" t="shared"/>
        <v>99360.0</v>
      </c>
      <c r="R11" s="6" t="n">
        <f si="0" t="shared"/>
        <v>13.053582930756845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12337.0</v>
      </c>
      <c r="E12" s="5" t="n">
        <v>31670.0</v>
      </c>
      <c r="F12" s="5" t="n">
        <v>105280.0</v>
      </c>
      <c r="G12" s="5" t="n">
        <v>111376.0</v>
      </c>
      <c r="H12" s="5" t="n">
        <v>109689.0</v>
      </c>
      <c r="I12" s="5" t="n">
        <v>48428.0</v>
      </c>
      <c r="J12" s="5" t="n">
        <v>4890.0</v>
      </c>
      <c r="K12" s="5" t="n">
        <v>5545.0</v>
      </c>
      <c r="L12" s="5" t="n">
        <v>4308.0</v>
      </c>
      <c r="M12" s="5" t="n">
        <v>100408.0</v>
      </c>
      <c r="N12" s="11" t="n">
        <f si="1" t="shared"/>
        <v>533931.0</v>
      </c>
      <c r="O12" s="5" t="n">
        <v>5.9071981E7</v>
      </c>
      <c r="P12" s="5" t="n">
        <v>2686799.0</v>
      </c>
      <c r="Q12" s="11" t="n">
        <f si="2" t="shared"/>
        <v>433523.0</v>
      </c>
      <c r="R12" s="6" t="n">
        <f si="0" t="shared"/>
        <v>6.1975927459442754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7889.0</v>
      </c>
      <c r="E13" s="5" t="n">
        <v>31383.0</v>
      </c>
      <c r="F13" s="5" t="n">
        <v>74106.0</v>
      </c>
      <c r="G13" s="5" t="n">
        <v>48933.0</v>
      </c>
      <c r="H13" s="5" t="n">
        <v>38446.0</v>
      </c>
      <c r="I13" s="5" t="n">
        <v>95704.0</v>
      </c>
      <c r="J13" s="5" t="n">
        <v>3843.0</v>
      </c>
      <c r="K13" s="5" t="n">
        <v>4586.0</v>
      </c>
      <c r="L13" s="5" t="n">
        <v>3344.0</v>
      </c>
      <c r="M13" s="5" t="n">
        <v>49686.0</v>
      </c>
      <c r="N13" s="11" t="n">
        <f si="1" t="shared"/>
        <v>357920.0</v>
      </c>
      <c r="O13" s="5" t="n">
        <v>3.3148602E7</v>
      </c>
      <c r="P13" s="5" t="n">
        <v>2430910.0</v>
      </c>
      <c r="Q13" s="11" t="n">
        <f si="2" t="shared"/>
        <v>308234.0</v>
      </c>
      <c r="R13" s="6" t="n">
        <f si="0" t="shared"/>
        <v>7.886573187902697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3631.0</v>
      </c>
      <c r="E14" s="5" t="n">
        <v>6295.0</v>
      </c>
      <c r="F14" s="5" t="n">
        <v>18876.0</v>
      </c>
      <c r="G14" s="5" t="n">
        <v>48467.0</v>
      </c>
      <c r="H14" s="5" t="n">
        <v>22986.0</v>
      </c>
      <c r="I14" s="5" t="n">
        <v>19768.0</v>
      </c>
      <c r="J14" s="5" t="n">
        <v>10968.0</v>
      </c>
      <c r="K14" s="5" t="n">
        <v>15314.0</v>
      </c>
      <c r="L14" s="5" t="n">
        <v>18838.0</v>
      </c>
      <c r="M14" s="5" t="n">
        <v>198849.0</v>
      </c>
      <c r="N14" s="11" t="n">
        <f si="1" t="shared"/>
        <v>363992.0</v>
      </c>
      <c r="O14" s="5" t="n">
        <v>1.20577761E8</v>
      </c>
      <c r="P14" s="5" t="n">
        <v>3059252.0</v>
      </c>
      <c r="Q14" s="11" t="n">
        <f si="2" t="shared"/>
        <v>165143.0</v>
      </c>
      <c r="R14" s="6" t="n">
        <f si="0" t="shared"/>
        <v>18.524866327970305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985.0</v>
      </c>
      <c r="E15" s="5" t="n">
        <f ref="E15:M15" si="3" t="shared">E16-E9-E10-E11-E12-E13-E14</f>
        <v>835.0</v>
      </c>
      <c r="F15" s="5" t="n">
        <f si="3" t="shared"/>
        <v>2027.0</v>
      </c>
      <c r="G15" s="5" t="n">
        <f si="3" t="shared"/>
        <v>3818.0</v>
      </c>
      <c r="H15" s="5" t="n">
        <f si="3" t="shared"/>
        <v>5593.0</v>
      </c>
      <c r="I15" s="5" t="n">
        <f si="3" t="shared"/>
        <v>4487.0</v>
      </c>
      <c r="J15" s="5" t="n">
        <f si="3" t="shared"/>
        <v>1649.0</v>
      </c>
      <c r="K15" s="5" t="n">
        <f si="3" t="shared"/>
        <v>1069.0</v>
      </c>
      <c r="L15" s="5" t="n">
        <f si="3" t="shared"/>
        <v>714.0</v>
      </c>
      <c r="M15" s="5" t="n">
        <f si="3" t="shared"/>
        <v>4443.0</v>
      </c>
      <c r="N15" s="5" t="n">
        <f ref="N15" si="4" t="shared">N16-N9-N10-N11-N12-N13-N14</f>
        <v>25620.0</v>
      </c>
      <c r="O15" s="5" t="n">
        <f>O16-O9-O10-O11-O12-O13-O14</f>
        <v>1853792.0</v>
      </c>
      <c r="P15" s="5" t="n">
        <f>P16-P9-P10-P11-P12-P13-P14</f>
        <v>253273.0</v>
      </c>
      <c r="Q15" s="11" t="n">
        <f si="2" t="shared"/>
        <v>21177.0</v>
      </c>
      <c r="R15" s="6" t="n">
        <f si="0" t="shared"/>
        <v>11.959814893516551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54318.0</v>
      </c>
      <c r="E16" s="5" t="n">
        <v>108516.0</v>
      </c>
      <c r="F16" s="5" t="n">
        <v>280059.0</v>
      </c>
      <c r="G16" s="5" t="n">
        <v>333391.0</v>
      </c>
      <c r="H16" s="5" t="n">
        <v>465485.0</v>
      </c>
      <c r="I16" s="5" t="n">
        <v>312089.0</v>
      </c>
      <c r="J16" s="5" t="n">
        <v>56351.0</v>
      </c>
      <c r="K16" s="5" t="n">
        <v>47186.0</v>
      </c>
      <c r="L16" s="5" t="n">
        <v>39932.0</v>
      </c>
      <c r="M16" s="5" t="n">
        <v>481147.0</v>
      </c>
      <c r="N16" s="11" t="n">
        <f ref="N16:N48" si="5" t="shared">SUM(D16:M16)</f>
        <v>2178474.0</v>
      </c>
      <c r="O16" s="5" t="n">
        <v>3.22791786E8</v>
      </c>
      <c r="P16" s="5" t="n">
        <v>1.5046884E7</v>
      </c>
      <c r="Q16" s="11" t="n">
        <f si="2" t="shared"/>
        <v>1697327.0</v>
      </c>
      <c r="R16" s="6" t="n">
        <f si="0" t="shared"/>
        <v>8.865047218361576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3372.0</v>
      </c>
      <c r="E17" s="5" t="n">
        <f ref="E17:M17" si="6" t="shared">E18-E16-E3-E4-E5-E6-E7-E8</f>
        <v>8498.0</v>
      </c>
      <c r="F17" s="5" t="n">
        <f si="6" t="shared"/>
        <v>11496.0</v>
      </c>
      <c r="G17" s="5" t="n">
        <f si="6" t="shared"/>
        <v>8212.0</v>
      </c>
      <c r="H17" s="5" t="n">
        <f si="6" t="shared"/>
        <v>10326.0</v>
      </c>
      <c r="I17" s="5" t="n">
        <f si="6" t="shared"/>
        <v>8635.0</v>
      </c>
      <c r="J17" s="5" t="n">
        <f si="6" t="shared"/>
        <v>3156.0</v>
      </c>
      <c r="K17" s="5" t="n">
        <f si="6" t="shared"/>
        <v>1848.0</v>
      </c>
      <c r="L17" s="5" t="n">
        <f si="6" t="shared"/>
        <v>1207.0</v>
      </c>
      <c r="M17" s="5" t="n">
        <f si="6" t="shared"/>
        <v>5419.0</v>
      </c>
      <c r="N17" s="11" t="n">
        <f si="5" t="shared"/>
        <v>62169.0</v>
      </c>
      <c r="O17" s="5" t="n">
        <f>O18-O16-O3-O4-O5-O6-O7-O8</f>
        <v>1611740.0</v>
      </c>
      <c r="P17" s="5" t="n">
        <f>P18-P16-P3-P4-P5-P6-P7-P8</f>
        <v>490836.0</v>
      </c>
      <c r="Q17" s="11" t="n">
        <f si="2" t="shared"/>
        <v>56750.0</v>
      </c>
      <c r="R17" s="6" t="n">
        <f si="0" t="shared"/>
        <v>8.649092511013215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356061.0</v>
      </c>
      <c r="E18" s="5" t="n">
        <v>923160.0</v>
      </c>
      <c r="F18" s="5" t="n">
        <v>1542958.0</v>
      </c>
      <c r="G18" s="5" t="n">
        <v>937358.0</v>
      </c>
      <c r="H18" s="5" t="n">
        <v>942143.0</v>
      </c>
      <c r="I18" s="5" t="n">
        <v>510277.0</v>
      </c>
      <c r="J18" s="5" t="n">
        <v>132469.0</v>
      </c>
      <c r="K18" s="5" t="n">
        <v>92715.0</v>
      </c>
      <c r="L18" s="5" t="n">
        <v>73389.0</v>
      </c>
      <c r="M18" s="5" t="n">
        <v>785360.0</v>
      </c>
      <c r="N18" s="11" t="n">
        <f si="5" t="shared"/>
        <v>6295890.0</v>
      </c>
      <c r="O18" s="5" t="n">
        <v>3.62657616E8</v>
      </c>
      <c r="P18" s="5" t="n">
        <v>3.4275827E7</v>
      </c>
      <c r="Q18" s="11" t="n">
        <f si="2" t="shared"/>
        <v>5510530.0</v>
      </c>
      <c r="R18" s="6" t="n">
        <f si="0" t="shared"/>
        <v>6.220059957935081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6898.0</v>
      </c>
      <c r="E19" s="5" t="n">
        <v>7957.0</v>
      </c>
      <c r="F19" s="5" t="n">
        <v>11542.0</v>
      </c>
      <c r="G19" s="5" t="n">
        <v>11059.0</v>
      </c>
      <c r="H19" s="5" t="n">
        <v>20328.0</v>
      </c>
      <c r="I19" s="5" t="n">
        <v>19549.0</v>
      </c>
      <c r="J19" s="5" t="n">
        <v>8888.0</v>
      </c>
      <c r="K19" s="5" t="n">
        <v>3752.0</v>
      </c>
      <c r="L19" s="5" t="n">
        <v>1772.0</v>
      </c>
      <c r="M19" s="5" t="n">
        <v>14388.0</v>
      </c>
      <c r="N19" s="11" t="n">
        <f si="5" t="shared"/>
        <v>106133.0</v>
      </c>
      <c r="O19" s="5" t="n">
        <v>1646450.0</v>
      </c>
      <c r="P19" s="5" t="n">
        <v>915688.0</v>
      </c>
      <c r="Q19" s="11" t="n">
        <f si="2" t="shared"/>
        <v>91745.0</v>
      </c>
      <c r="R19" s="6" t="n">
        <f si="0" t="shared"/>
        <v>9.98079459371083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55355.0</v>
      </c>
      <c r="E20" s="5" t="n">
        <v>49035.0</v>
      </c>
      <c r="F20" s="5" t="n">
        <v>64653.0</v>
      </c>
      <c r="G20" s="5" t="n">
        <v>60552.0</v>
      </c>
      <c r="H20" s="5" t="n">
        <v>125367.0</v>
      </c>
      <c r="I20" s="5" t="n">
        <v>127203.0</v>
      </c>
      <c r="J20" s="5" t="n">
        <v>49117.0</v>
      </c>
      <c r="K20" s="5" t="n">
        <v>22416.0</v>
      </c>
      <c r="L20" s="5" t="n">
        <v>11465.0</v>
      </c>
      <c r="M20" s="5" t="n">
        <v>75020.0</v>
      </c>
      <c r="N20" s="11" t="n">
        <f si="5" t="shared"/>
        <v>640183.0</v>
      </c>
      <c r="O20" s="5" t="n">
        <v>8545247.0</v>
      </c>
      <c r="P20" s="5" t="n">
        <v>5575461.0</v>
      </c>
      <c r="Q20" s="11" t="n">
        <f si="2" t="shared"/>
        <v>565163.0</v>
      </c>
      <c r="R20" s="6" t="n">
        <f si="0" t="shared"/>
        <v>9.865226492180133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475.0</v>
      </c>
      <c r="E21" s="5" t="n">
        <v>438.0</v>
      </c>
      <c r="F21" s="5" t="n">
        <v>423.0</v>
      </c>
      <c r="G21" s="5" t="n">
        <v>353.0</v>
      </c>
      <c r="H21" s="5" t="n">
        <v>750.0</v>
      </c>
      <c r="I21" s="5" t="n">
        <v>641.0</v>
      </c>
      <c r="J21" s="5" t="n">
        <v>371.0</v>
      </c>
      <c r="K21" s="5" t="n">
        <v>232.0</v>
      </c>
      <c r="L21" s="5" t="n">
        <v>128.0</v>
      </c>
      <c r="M21" s="5" t="n">
        <v>998.0</v>
      </c>
      <c r="N21" s="11" t="n">
        <f si="5" t="shared"/>
        <v>4809.0</v>
      </c>
      <c r="O21" s="5" t="n">
        <v>125366.0</v>
      </c>
      <c r="P21" s="5" t="n">
        <v>43396.0</v>
      </c>
      <c r="Q21" s="11" t="n">
        <f si="2" t="shared"/>
        <v>3811.0</v>
      </c>
      <c r="R21" s="6" t="n">
        <f si="0" t="shared"/>
        <v>11.387037522959853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279.0</v>
      </c>
      <c r="E22" s="5" t="n">
        <v>392.0</v>
      </c>
      <c r="F22" s="5" t="n">
        <v>547.0</v>
      </c>
      <c r="G22" s="5" t="n">
        <v>457.0</v>
      </c>
      <c r="H22" s="5" t="n">
        <v>734.0</v>
      </c>
      <c r="I22" s="5" t="n">
        <v>783.0</v>
      </c>
      <c r="J22" s="5" t="n">
        <v>430.0</v>
      </c>
      <c r="K22" s="5" t="n">
        <v>280.0</v>
      </c>
      <c r="L22" s="5" t="n">
        <v>123.0</v>
      </c>
      <c r="M22" s="5" t="n">
        <v>772.0</v>
      </c>
      <c r="N22" s="11" t="n">
        <f si="5" t="shared"/>
        <v>4797.0</v>
      </c>
      <c r="O22" s="5" t="n">
        <v>152088.0</v>
      </c>
      <c r="P22" s="5" t="n">
        <v>48358.0</v>
      </c>
      <c r="Q22" s="11" t="n">
        <f si="2" t="shared"/>
        <v>4025.0</v>
      </c>
      <c r="R22" s="6" t="n">
        <f si="0" t="shared"/>
        <v>12.014409937888198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69.0</v>
      </c>
      <c r="E23" s="5" t="n">
        <v>87.0</v>
      </c>
      <c r="F23" s="5" t="n">
        <v>132.0</v>
      </c>
      <c r="G23" s="5" t="n">
        <v>126.0</v>
      </c>
      <c r="H23" s="5" t="n">
        <v>202.0</v>
      </c>
      <c r="I23" s="5" t="n">
        <v>180.0</v>
      </c>
      <c r="J23" s="5" t="n">
        <v>123.0</v>
      </c>
      <c r="K23" s="5" t="n">
        <v>79.0</v>
      </c>
      <c r="L23" s="5" t="n">
        <v>37.0</v>
      </c>
      <c r="M23" s="5" t="n">
        <v>186.0</v>
      </c>
      <c r="N23" s="11" t="n">
        <f si="5" t="shared"/>
        <v>1221.0</v>
      </c>
      <c r="O23" s="5" t="n">
        <v>33182.0</v>
      </c>
      <c r="P23" s="5" t="n">
        <v>12976.0</v>
      </c>
      <c r="Q23" s="11" t="n">
        <f si="2" t="shared"/>
        <v>1035.0</v>
      </c>
      <c r="R23" s="6" t="n">
        <f si="0" t="shared"/>
        <v>12.53719806763285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661.0</v>
      </c>
      <c r="E24" s="5" t="n">
        <f ref="E24:M24" si="7" t="shared">E25-E19-E20-E21-E22-E23</f>
        <v>771.0</v>
      </c>
      <c r="F24" s="5" t="n">
        <f si="7" t="shared"/>
        <v>805.0</v>
      </c>
      <c r="G24" s="5" t="n">
        <f si="7" t="shared"/>
        <v>823.0</v>
      </c>
      <c r="H24" s="5" t="n">
        <f si="7" t="shared"/>
        <v>1451.0</v>
      </c>
      <c r="I24" s="5" t="n">
        <f si="7" t="shared"/>
        <v>1683.0</v>
      </c>
      <c r="J24" s="5" t="n">
        <f si="7" t="shared"/>
        <v>1353.0</v>
      </c>
      <c r="K24" s="5" t="n">
        <f si="7" t="shared"/>
        <v>901.0</v>
      </c>
      <c r="L24" s="5" t="n">
        <f si="7" t="shared"/>
        <v>749.0</v>
      </c>
      <c r="M24" s="5" t="n">
        <f si="7" t="shared"/>
        <v>3249.0</v>
      </c>
      <c r="N24" s="11" t="n">
        <f si="5" t="shared"/>
        <v>12446.0</v>
      </c>
      <c r="O24" s="5" t="n">
        <f>O25-O19-O20-O21-O22-O23</f>
        <v>1071044.0</v>
      </c>
      <c r="P24" s="5" t="n">
        <f>P25-P19-P20-P21-P22-P23</f>
        <v>162908.0</v>
      </c>
      <c r="Q24" s="11" t="n">
        <f si="2" t="shared"/>
        <v>9197.0</v>
      </c>
      <c r="R24" s="6" t="n">
        <f si="0" t="shared"/>
        <v>17.713167337175165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63737.0</v>
      </c>
      <c r="E25" s="5" t="n">
        <v>58680.0</v>
      </c>
      <c r="F25" s="5" t="n">
        <v>78102.0</v>
      </c>
      <c r="G25" s="5" t="n">
        <v>73370.0</v>
      </c>
      <c r="H25" s="5" t="n">
        <v>148832.0</v>
      </c>
      <c r="I25" s="5" t="n">
        <v>150039.0</v>
      </c>
      <c r="J25" s="5" t="n">
        <v>60282.0</v>
      </c>
      <c r="K25" s="5" t="n">
        <v>27660.0</v>
      </c>
      <c r="L25" s="5" t="n">
        <v>14274.0</v>
      </c>
      <c r="M25" s="5" t="n">
        <v>94613.0</v>
      </c>
      <c r="N25" s="11" t="n">
        <f si="5" t="shared"/>
        <v>769589.0</v>
      </c>
      <c r="O25" s="5" t="n">
        <v>1.1573377E7</v>
      </c>
      <c r="P25" s="5" t="n">
        <v>6758787.0</v>
      </c>
      <c r="Q25" s="11" t="n">
        <f si="2" t="shared"/>
        <v>674976.0</v>
      </c>
      <c r="R25" s="6" t="n">
        <f si="0" t="shared"/>
        <v>10.013373808846536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674.0</v>
      </c>
      <c r="E26" s="5" t="n">
        <v>511.0</v>
      </c>
      <c r="F26" s="5" t="n">
        <v>640.0</v>
      </c>
      <c r="G26" s="5" t="n">
        <v>616.0</v>
      </c>
      <c r="H26" s="5" t="n">
        <v>1221.0</v>
      </c>
      <c r="I26" s="5" t="n">
        <v>2085.0</v>
      </c>
      <c r="J26" s="5" t="n">
        <v>1087.0</v>
      </c>
      <c r="K26" s="5" t="n">
        <v>631.0</v>
      </c>
      <c r="L26" s="5" t="n">
        <v>284.0</v>
      </c>
      <c r="M26" s="5" t="n">
        <v>968.0</v>
      </c>
      <c r="N26" s="11" t="n">
        <f si="5" t="shared"/>
        <v>8717.0</v>
      </c>
      <c r="O26" s="5" t="n">
        <v>164057.0</v>
      </c>
      <c r="P26" s="5" t="n">
        <v>108345.0</v>
      </c>
      <c r="Q26" s="11" t="n">
        <f si="2" t="shared"/>
        <v>7749.0</v>
      </c>
      <c r="R26" s="6" t="n">
        <f si="0" t="shared"/>
        <v>13.981804103755323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2423.0</v>
      </c>
      <c r="E27" s="5" t="n">
        <v>2915.0</v>
      </c>
      <c r="F27" s="5" t="n">
        <v>3323.0</v>
      </c>
      <c r="G27" s="5" t="n">
        <v>3316.0</v>
      </c>
      <c r="H27" s="5" t="n">
        <v>7741.0</v>
      </c>
      <c r="I27" s="5" t="n">
        <v>11570.0</v>
      </c>
      <c r="J27" s="5" t="n">
        <v>6160.0</v>
      </c>
      <c r="K27" s="5" t="n">
        <v>3296.0</v>
      </c>
      <c r="L27" s="5" t="n">
        <v>1782.0</v>
      </c>
      <c r="M27" s="5" t="n">
        <v>5931.0</v>
      </c>
      <c r="N27" s="11" t="n">
        <f si="5" t="shared"/>
        <v>48457.0</v>
      </c>
      <c r="O27" s="5" t="n">
        <v>1118659.0</v>
      </c>
      <c r="P27" s="5" t="n">
        <v>615043.0</v>
      </c>
      <c r="Q27" s="11" t="n">
        <f si="2" t="shared"/>
        <v>42526.0</v>
      </c>
      <c r="R27" s="6" t="n">
        <f si="0" t="shared"/>
        <v>14.46275219865494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5279.0</v>
      </c>
      <c r="E28" s="5" t="n">
        <v>4454.0</v>
      </c>
      <c r="F28" s="5" t="n">
        <v>5846.0</v>
      </c>
      <c r="G28" s="5" t="n">
        <v>5026.0</v>
      </c>
      <c r="H28" s="5" t="n">
        <v>11452.0</v>
      </c>
      <c r="I28" s="5" t="n">
        <v>16999.0</v>
      </c>
      <c r="J28" s="5" t="n">
        <v>8970.0</v>
      </c>
      <c r="K28" s="5" t="n">
        <v>2974.0</v>
      </c>
      <c r="L28" s="5" t="n">
        <v>1288.0</v>
      </c>
      <c r="M28" s="5" t="n">
        <v>14403.0</v>
      </c>
      <c r="N28" s="11" t="n">
        <f si="5" t="shared"/>
        <v>76691.0</v>
      </c>
      <c r="O28" s="5" t="n">
        <v>1026820.0</v>
      </c>
      <c r="P28" s="5" t="n">
        <v>719832.0</v>
      </c>
      <c r="Q28" s="11" t="n">
        <f si="2" t="shared"/>
        <v>62288.0</v>
      </c>
      <c r="R28" s="6" t="n">
        <f si="0" t="shared"/>
        <v>11.55651168764449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1447.0</v>
      </c>
      <c r="E29" s="5" t="n">
        <v>1866.0</v>
      </c>
      <c r="F29" s="5" t="n">
        <v>2017.0</v>
      </c>
      <c r="G29" s="5" t="n">
        <v>1553.0</v>
      </c>
      <c r="H29" s="5" t="n">
        <v>2853.0</v>
      </c>
      <c r="I29" s="5" t="n">
        <v>3017.0</v>
      </c>
      <c r="J29" s="5" t="n">
        <v>1240.0</v>
      </c>
      <c r="K29" s="5" t="n">
        <v>762.0</v>
      </c>
      <c r="L29" s="5" t="n">
        <v>465.0</v>
      </c>
      <c r="M29" s="5" t="n">
        <v>3998.0</v>
      </c>
      <c r="N29" s="11" t="n">
        <f si="5" t="shared"/>
        <v>19218.0</v>
      </c>
      <c r="O29" s="5" t="n">
        <v>291219.0</v>
      </c>
      <c r="P29" s="5" t="n">
        <v>161383.0</v>
      </c>
      <c r="Q29" s="11" t="n">
        <f si="2" t="shared"/>
        <v>15220.0</v>
      </c>
      <c r="R29" s="6" t="n">
        <f si="0" t="shared"/>
        <v>10.60335085413929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1743.0</v>
      </c>
      <c r="E30" s="5" t="n">
        <v>1649.0</v>
      </c>
      <c r="F30" s="5" t="n">
        <v>2013.0</v>
      </c>
      <c r="G30" s="5" t="n">
        <v>2019.0</v>
      </c>
      <c r="H30" s="5" t="n">
        <v>4569.0</v>
      </c>
      <c r="I30" s="5" t="n">
        <v>5656.0</v>
      </c>
      <c r="J30" s="5" t="n">
        <v>3631.0</v>
      </c>
      <c r="K30" s="5" t="n">
        <v>1351.0</v>
      </c>
      <c r="L30" s="5" t="n">
        <v>479.0</v>
      </c>
      <c r="M30" s="5" t="n">
        <v>2403.0</v>
      </c>
      <c r="N30" s="11" t="n">
        <f si="5" t="shared"/>
        <v>25513.0</v>
      </c>
      <c r="O30" s="5" t="n">
        <v>373425.0</v>
      </c>
      <c r="P30" s="5" t="n">
        <v>278741.0</v>
      </c>
      <c r="Q30" s="11" t="n">
        <f si="2" t="shared"/>
        <v>23110.0</v>
      </c>
      <c r="R30" s="6" t="n">
        <f si="0" t="shared"/>
        <v>12.061488533102553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786.0</v>
      </c>
      <c r="E31" s="5" t="n">
        <v>939.0</v>
      </c>
      <c r="F31" s="5" t="n">
        <v>1332.0</v>
      </c>
      <c r="G31" s="5" t="n">
        <v>1164.0</v>
      </c>
      <c r="H31" s="5" t="n">
        <v>2591.0</v>
      </c>
      <c r="I31" s="5" t="n">
        <v>3514.0</v>
      </c>
      <c r="J31" s="5" t="n">
        <v>1694.0</v>
      </c>
      <c r="K31" s="5" t="n">
        <v>467.0</v>
      </c>
      <c r="L31" s="5" t="n">
        <v>183.0</v>
      </c>
      <c r="M31" s="5" t="n">
        <v>1016.0</v>
      </c>
      <c r="N31" s="11" t="n">
        <f si="5" t="shared"/>
        <v>13686.0</v>
      </c>
      <c r="O31" s="5" t="n">
        <v>174058.0</v>
      </c>
      <c r="P31" s="5" t="n">
        <v>134079.0</v>
      </c>
      <c r="Q31" s="11" t="n">
        <f si="2" t="shared"/>
        <v>12670.0</v>
      </c>
      <c r="R31" s="6" t="n">
        <f si="0" t="shared"/>
        <v>10.582399368587215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869.0</v>
      </c>
      <c r="E32" s="5" t="n">
        <v>1137.0</v>
      </c>
      <c r="F32" s="5" t="n">
        <v>1493.0</v>
      </c>
      <c r="G32" s="5" t="n">
        <v>1209.0</v>
      </c>
      <c r="H32" s="5" t="n">
        <v>2387.0</v>
      </c>
      <c r="I32" s="5" t="n">
        <v>3046.0</v>
      </c>
      <c r="J32" s="5" t="n">
        <v>1375.0</v>
      </c>
      <c r="K32" s="5" t="n">
        <v>774.0</v>
      </c>
      <c r="L32" s="5" t="n">
        <v>391.0</v>
      </c>
      <c r="M32" s="5" t="n">
        <v>1498.0</v>
      </c>
      <c r="N32" s="11" t="n">
        <f si="5" t="shared"/>
        <v>14179.0</v>
      </c>
      <c r="O32" s="5" t="n">
        <v>264299.0</v>
      </c>
      <c r="P32" s="5" t="n">
        <v>151533.0</v>
      </c>
      <c r="Q32" s="11" t="n">
        <f si="2" t="shared"/>
        <v>12681.0</v>
      </c>
      <c r="R32" s="6" t="n">
        <f si="0" t="shared"/>
        <v>11.949609652235628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6326.0</v>
      </c>
      <c r="E33" s="5" t="n">
        <v>5413.0</v>
      </c>
      <c r="F33" s="5" t="n">
        <v>6780.0</v>
      </c>
      <c r="G33" s="5" t="n">
        <v>6108.0</v>
      </c>
      <c r="H33" s="5" t="n">
        <v>11378.0</v>
      </c>
      <c r="I33" s="5" t="n">
        <v>12692.0</v>
      </c>
      <c r="J33" s="5" t="n">
        <v>6721.0</v>
      </c>
      <c r="K33" s="5" t="n">
        <v>3776.0</v>
      </c>
      <c r="L33" s="5" t="n">
        <v>1810.0</v>
      </c>
      <c r="M33" s="5" t="n">
        <v>10324.0</v>
      </c>
      <c r="N33" s="11" t="n">
        <f si="5" t="shared"/>
        <v>71328.0</v>
      </c>
      <c r="O33" s="5" t="n">
        <v>1453269.0</v>
      </c>
      <c r="P33" s="5" t="n">
        <v>715137.0</v>
      </c>
      <c r="Q33" s="11" t="n">
        <f si="2" t="shared"/>
        <v>61004.0</v>
      </c>
      <c r="R33" s="6" t="n">
        <f si="0" t="shared"/>
        <v>11.722788669595436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649.0</v>
      </c>
      <c r="E34" s="5" t="n">
        <v>688.0</v>
      </c>
      <c r="F34" s="5" t="n">
        <v>815.0</v>
      </c>
      <c r="G34" s="5" t="n">
        <v>764.0</v>
      </c>
      <c r="H34" s="5" t="n">
        <v>1466.0</v>
      </c>
      <c r="I34" s="5" t="n">
        <v>2340.0</v>
      </c>
      <c r="J34" s="5" t="n">
        <v>1082.0</v>
      </c>
      <c r="K34" s="5" t="n">
        <v>428.0</v>
      </c>
      <c r="L34" s="5" t="n">
        <v>149.0</v>
      </c>
      <c r="M34" s="5" t="n">
        <v>1722.0</v>
      </c>
      <c r="N34" s="11" t="n">
        <f si="5" t="shared"/>
        <v>10103.0</v>
      </c>
      <c r="O34" s="5" t="n">
        <v>127395.0</v>
      </c>
      <c r="P34" s="5" t="n">
        <v>94109.0</v>
      </c>
      <c r="Q34" s="11" t="n">
        <f si="2" t="shared"/>
        <v>8381.0</v>
      </c>
      <c r="R34" s="6" t="n">
        <f si="0" t="shared"/>
        <v>11.228850972437657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286.0</v>
      </c>
      <c r="E35" s="5" t="n">
        <v>165.0</v>
      </c>
      <c r="F35" s="5" t="n">
        <v>149.0</v>
      </c>
      <c r="G35" s="5" t="n">
        <v>126.0</v>
      </c>
      <c r="H35" s="5" t="n">
        <v>270.0</v>
      </c>
      <c r="I35" s="5" t="n">
        <v>250.0</v>
      </c>
      <c r="J35" s="5" t="n">
        <v>115.0</v>
      </c>
      <c r="K35" s="5" t="n">
        <v>48.0</v>
      </c>
      <c r="L35" s="5" t="n">
        <v>32.0</v>
      </c>
      <c r="M35" s="5" t="n">
        <v>290.0</v>
      </c>
      <c r="N35" s="11" t="n">
        <f si="5" t="shared"/>
        <v>1731.0</v>
      </c>
      <c r="O35" s="5" t="n">
        <v>24865.0</v>
      </c>
      <c r="P35" s="5" t="n">
        <v>12923.0</v>
      </c>
      <c r="Q35" s="11" t="n">
        <f si="2" t="shared"/>
        <v>1441.0</v>
      </c>
      <c r="R35" s="6" t="n">
        <f si="0" t="shared"/>
        <v>8.968077723802915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336.0</v>
      </c>
      <c r="E36" s="5" t="n">
        <v>489.0</v>
      </c>
      <c r="F36" s="5" t="n">
        <v>674.0</v>
      </c>
      <c r="G36" s="5" t="n">
        <v>691.0</v>
      </c>
      <c r="H36" s="5" t="n">
        <v>1314.0</v>
      </c>
      <c r="I36" s="5" t="n">
        <v>1582.0</v>
      </c>
      <c r="J36" s="5" t="n">
        <v>741.0</v>
      </c>
      <c r="K36" s="5" t="n">
        <v>356.0</v>
      </c>
      <c r="L36" s="5" t="n">
        <v>202.0</v>
      </c>
      <c r="M36" s="5" t="n">
        <v>477.0</v>
      </c>
      <c r="N36" s="11" t="n">
        <f si="5" t="shared"/>
        <v>6862.0</v>
      </c>
      <c r="O36" s="5" t="n">
        <v>116226.0</v>
      </c>
      <c r="P36" s="5" t="n">
        <v>77366.0</v>
      </c>
      <c r="Q36" s="11" t="n">
        <f si="2" t="shared"/>
        <v>6385.0</v>
      </c>
      <c r="R36" s="6" t="n">
        <f si="0" t="shared"/>
        <v>12.116836335160533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443.0</v>
      </c>
      <c r="E37" s="5" t="n">
        <v>384.0</v>
      </c>
      <c r="F37" s="5" t="n">
        <v>479.0</v>
      </c>
      <c r="G37" s="5" t="n">
        <v>387.0</v>
      </c>
      <c r="H37" s="5" t="n">
        <v>1195.0</v>
      </c>
      <c r="I37" s="5" t="n">
        <v>1218.0</v>
      </c>
      <c r="J37" s="5" t="n">
        <v>630.0</v>
      </c>
      <c r="K37" s="5" t="n">
        <v>558.0</v>
      </c>
      <c r="L37" s="5" t="n">
        <v>350.0</v>
      </c>
      <c r="M37" s="5" t="n">
        <v>1685.0</v>
      </c>
      <c r="N37" s="11" t="n">
        <f si="5" t="shared"/>
        <v>7329.0</v>
      </c>
      <c r="O37" s="5" t="n">
        <v>371098.0</v>
      </c>
      <c r="P37" s="5" t="n">
        <v>90594.0</v>
      </c>
      <c r="Q37" s="11" t="n">
        <f si="2" t="shared"/>
        <v>5644.0</v>
      </c>
      <c r="R37" s="6" t="n">
        <f si="0" t="shared"/>
        <v>16.051381998582567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5011.0</v>
      </c>
      <c r="E38" s="5" t="n">
        <f ref="E38:M38" si="8" t="shared">E39-E26-E27-E28-E29-E30-E31-E32-E33-E34-E35-E36-E37</f>
        <v>3927.0</v>
      </c>
      <c r="F38" s="5" t="n">
        <f si="8" t="shared"/>
        <v>5242.0</v>
      </c>
      <c r="G38" s="5" t="n">
        <f si="8" t="shared"/>
        <v>4552.0</v>
      </c>
      <c r="H38" s="5" t="n">
        <f si="8" t="shared"/>
        <v>10098.0</v>
      </c>
      <c r="I38" s="5" t="n">
        <f si="8" t="shared"/>
        <v>11563.0</v>
      </c>
      <c r="J38" s="5" t="n">
        <f si="8" t="shared"/>
        <v>5629.0</v>
      </c>
      <c r="K38" s="5" t="n">
        <f si="8" t="shared"/>
        <v>3607.0</v>
      </c>
      <c r="L38" s="5" t="n">
        <f si="8" t="shared"/>
        <v>1680.0</v>
      </c>
      <c r="M38" s="5" t="n">
        <f si="8" t="shared"/>
        <v>10254.0</v>
      </c>
      <c r="N38" s="11" t="n">
        <f si="5" t="shared"/>
        <v>61563.0</v>
      </c>
      <c r="O38" s="5" t="n">
        <f>O39-O26-O27-O28-O29-O30-O31-O32-O33-O34-O35-O36-O37</f>
        <v>1214730.0</v>
      </c>
      <c r="P38" s="5" t="n">
        <f>P39-P26-P27-P28-P29-P30-P31-P32-P33-P34-P35-P36-P37</f>
        <v>640115.0</v>
      </c>
      <c r="Q38" s="11" t="n">
        <f si="2" t="shared"/>
        <v>51309.0</v>
      </c>
      <c r="R38" s="6" t="n">
        <f si="0" t="shared"/>
        <v>12.475686526730204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26272.0</v>
      </c>
      <c r="E39" s="5" t="n">
        <v>24537.0</v>
      </c>
      <c r="F39" s="5" t="n">
        <v>30803.0</v>
      </c>
      <c r="G39" s="5" t="n">
        <v>27531.0</v>
      </c>
      <c r="H39" s="5" t="n">
        <v>58535.0</v>
      </c>
      <c r="I39" s="5" t="n">
        <v>75532.0</v>
      </c>
      <c r="J39" s="5" t="n">
        <v>39075.0</v>
      </c>
      <c r="K39" s="5" t="n">
        <v>19028.0</v>
      </c>
      <c r="L39" s="5" t="n">
        <v>9095.0</v>
      </c>
      <c r="M39" s="5" t="n">
        <v>54969.0</v>
      </c>
      <c r="N39" s="11" t="n">
        <f si="5" t="shared"/>
        <v>365377.0</v>
      </c>
      <c r="O39" s="5" t="n">
        <v>6720120.0</v>
      </c>
      <c r="P39" s="5" t="n">
        <v>3799200.0</v>
      </c>
      <c r="Q39" s="11" t="n">
        <f si="2" t="shared"/>
        <v>310408.0</v>
      </c>
      <c r="R39" s="6" t="n">
        <f si="0" t="shared"/>
        <v>12.239375273833149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7374.0</v>
      </c>
      <c r="E40" s="5" t="n">
        <v>6274.0</v>
      </c>
      <c r="F40" s="5" t="n">
        <v>9409.0</v>
      </c>
      <c r="G40" s="5" t="n">
        <v>10410.0</v>
      </c>
      <c r="H40" s="5" t="n">
        <v>23919.0</v>
      </c>
      <c r="I40" s="5" t="n">
        <v>25995.0</v>
      </c>
      <c r="J40" s="5" t="n">
        <v>8633.0</v>
      </c>
      <c r="K40" s="5" t="n">
        <v>2693.0</v>
      </c>
      <c r="L40" s="5" t="n">
        <v>1026.0</v>
      </c>
      <c r="M40" s="5" t="n">
        <v>15350.0</v>
      </c>
      <c r="N40" s="11" t="n">
        <f si="5" t="shared"/>
        <v>111083.0</v>
      </c>
      <c r="O40" s="5" t="n">
        <v>1135124.0</v>
      </c>
      <c r="P40" s="5" t="n">
        <v>878855.0</v>
      </c>
      <c r="Q40" s="11" t="n">
        <f si="2" t="shared"/>
        <v>95733.0</v>
      </c>
      <c r="R40" s="6" t="n">
        <f si="0" t="shared"/>
        <v>9.180272215432504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1087.0</v>
      </c>
      <c r="E41" s="5" t="n">
        <v>961.0</v>
      </c>
      <c r="F41" s="5" t="n">
        <v>1486.0</v>
      </c>
      <c r="G41" s="5" t="n">
        <v>1392.0</v>
      </c>
      <c r="H41" s="5" t="n">
        <v>3026.0</v>
      </c>
      <c r="I41" s="5" t="n">
        <v>3430.0</v>
      </c>
      <c r="J41" s="5" t="n">
        <v>1616.0</v>
      </c>
      <c r="K41" s="5" t="n">
        <v>621.0</v>
      </c>
      <c r="L41" s="5" t="n">
        <v>258.0</v>
      </c>
      <c r="M41" s="5" t="n">
        <v>2351.0</v>
      </c>
      <c r="N41" s="11" t="n">
        <f si="5" t="shared"/>
        <v>16228.0</v>
      </c>
      <c r="O41" s="5" t="n">
        <v>236536.0</v>
      </c>
      <c r="P41" s="5" t="n">
        <v>148412.0</v>
      </c>
      <c r="Q41" s="11" t="n">
        <f si="2" t="shared"/>
        <v>13877.0</v>
      </c>
      <c r="R41" s="6" t="n">
        <f si="0" t="shared"/>
        <v>10.694818764862722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396.0</v>
      </c>
      <c r="E42" s="5" t="n">
        <f ref="E42:M42" si="9" t="shared">E43-E40-E41</f>
        <v>131.0</v>
      </c>
      <c r="F42" s="5" t="n">
        <f si="9" t="shared"/>
        <v>115.0</v>
      </c>
      <c r="G42" s="5" t="n">
        <f si="9" t="shared"/>
        <v>130.0</v>
      </c>
      <c r="H42" s="5" t="n">
        <f si="9" t="shared"/>
        <v>483.0</v>
      </c>
      <c r="I42" s="5" t="n">
        <f si="9" t="shared"/>
        <v>484.0</v>
      </c>
      <c r="J42" s="5" t="n">
        <f si="9" t="shared"/>
        <v>358.0</v>
      </c>
      <c r="K42" s="5" t="n">
        <f si="9" t="shared"/>
        <v>139.0</v>
      </c>
      <c r="L42" s="5" t="n">
        <f si="9" t="shared"/>
        <v>61.0</v>
      </c>
      <c r="M42" s="5" t="n">
        <f si="9" t="shared"/>
        <v>310.0</v>
      </c>
      <c r="N42" s="11" t="n">
        <f si="5" t="shared"/>
        <v>2607.0</v>
      </c>
      <c r="O42" s="5" t="n">
        <f>O43-O40-O41</f>
        <v>100185.0</v>
      </c>
      <c r="P42" s="5" t="n">
        <f>P43-P40-P41</f>
        <v>28084.0</v>
      </c>
      <c r="Q42" s="11" t="n">
        <f si="2" t="shared"/>
        <v>2297.0</v>
      </c>
      <c r="R42" s="6" t="n">
        <f si="0" t="shared"/>
        <v>12.22638223770135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8857.0</v>
      </c>
      <c r="E43" s="5" t="n">
        <v>7366.0</v>
      </c>
      <c r="F43" s="5" t="n">
        <v>11010.0</v>
      </c>
      <c r="G43" s="5" t="n">
        <v>11932.0</v>
      </c>
      <c r="H43" s="5" t="n">
        <v>27428.0</v>
      </c>
      <c r="I43" s="5" t="n">
        <v>29909.0</v>
      </c>
      <c r="J43" s="5" t="n">
        <v>10607.0</v>
      </c>
      <c r="K43" s="5" t="n">
        <v>3453.0</v>
      </c>
      <c r="L43" s="5" t="n">
        <v>1345.0</v>
      </c>
      <c r="M43" s="5" t="n">
        <v>18011.0</v>
      </c>
      <c r="N43" s="11" t="n">
        <f si="5" t="shared"/>
        <v>129918.0</v>
      </c>
      <c r="O43" s="5" t="n">
        <v>1471845.0</v>
      </c>
      <c r="P43" s="5" t="n">
        <v>1055351.0</v>
      </c>
      <c r="Q43" s="11" t="n">
        <f si="2" t="shared"/>
        <v>111907.0</v>
      </c>
      <c r="R43" s="6" t="n">
        <f si="0" t="shared"/>
        <v>9.430607558061604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149.0</v>
      </c>
      <c r="E44" s="8" t="n">
        <v>119.0</v>
      </c>
      <c r="F44" s="8" t="n">
        <v>158.0</v>
      </c>
      <c r="G44" s="8" t="n">
        <v>164.0</v>
      </c>
      <c r="H44" s="8" t="n">
        <v>375.0</v>
      </c>
      <c r="I44" s="8" t="n">
        <v>654.0</v>
      </c>
      <c r="J44" s="8" t="n">
        <v>460.0</v>
      </c>
      <c r="K44" s="8" t="n">
        <v>450.0</v>
      </c>
      <c r="L44" s="8" t="n">
        <v>303.0</v>
      </c>
      <c r="M44" s="8" t="n">
        <v>1751.0</v>
      </c>
      <c r="N44" s="11" t="n">
        <f si="5" t="shared"/>
        <v>4583.0</v>
      </c>
      <c r="O44" s="8" t="n">
        <v>614233.0</v>
      </c>
      <c r="P44" s="8" t="n">
        <v>64355.0</v>
      </c>
      <c r="Q44" s="11" t="n">
        <f si="2" t="shared"/>
        <v>2832.0</v>
      </c>
      <c r="R44" s="6" t="n">
        <f si="0" t="shared"/>
        <v>22.724223163841806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131.0</v>
      </c>
      <c r="E45" s="8" t="n">
        <f ref="E45:M45" si="10" t="shared">E46-E44</f>
        <v>200.0</v>
      </c>
      <c r="F45" s="8" t="n">
        <f si="10" t="shared"/>
        <v>321.0</v>
      </c>
      <c r="G45" s="8" t="n">
        <f si="10" t="shared"/>
        <v>369.0</v>
      </c>
      <c r="H45" s="8" t="n">
        <f si="10" t="shared"/>
        <v>923.0</v>
      </c>
      <c r="I45" s="8" t="n">
        <f si="10" t="shared"/>
        <v>1042.0</v>
      </c>
      <c r="J45" s="8" t="n">
        <f si="10" t="shared"/>
        <v>856.0</v>
      </c>
      <c r="K45" s="8" t="n">
        <f si="10" t="shared"/>
        <v>353.0</v>
      </c>
      <c r="L45" s="8" t="n">
        <f si="10" t="shared"/>
        <v>463.0</v>
      </c>
      <c r="M45" s="8" t="n">
        <f si="10" t="shared"/>
        <v>1896.0</v>
      </c>
      <c r="N45" s="11" t="n">
        <f si="5" t="shared"/>
        <v>6554.0</v>
      </c>
      <c r="O45" s="8" t="n">
        <f>O46-O44</f>
        <v>878808.0</v>
      </c>
      <c r="P45" s="8" t="n">
        <f>P46-P44</f>
        <v>93935.0</v>
      </c>
      <c r="Q45" s="11" t="n">
        <f si="2" t="shared"/>
        <v>4658.0</v>
      </c>
      <c r="R45" s="6" t="n">
        <f si="0" t="shared"/>
        <v>20.16638042078145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280.0</v>
      </c>
      <c r="E46" s="8" t="n">
        <v>319.0</v>
      </c>
      <c r="F46" s="8" t="n">
        <v>479.0</v>
      </c>
      <c r="G46" s="8" t="n">
        <v>533.0</v>
      </c>
      <c r="H46" s="8" t="n">
        <v>1298.0</v>
      </c>
      <c r="I46" s="8" t="n">
        <v>1696.0</v>
      </c>
      <c r="J46" s="8" t="n">
        <v>1316.0</v>
      </c>
      <c r="K46" s="8" t="n">
        <v>803.0</v>
      </c>
      <c r="L46" s="8" t="n">
        <v>766.0</v>
      </c>
      <c r="M46" s="8" t="n">
        <v>3647.0</v>
      </c>
      <c r="N46" s="11" t="n">
        <f si="5" t="shared"/>
        <v>11137.0</v>
      </c>
      <c r="O46" s="8" t="n">
        <v>1493041.0</v>
      </c>
      <c r="P46" s="8" t="n">
        <v>158290.0</v>
      </c>
      <c r="Q46" s="11" t="n">
        <f si="2" t="shared"/>
        <v>7490.0</v>
      </c>
      <c r="R46" s="6" t="n">
        <f si="0" t="shared"/>
        <v>21.13351134846462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58.0</v>
      </c>
      <c r="E47" s="5" t="n">
        <v>46.0</v>
      </c>
      <c r="F47" s="5" t="n">
        <v>61.0</v>
      </c>
      <c r="G47" s="5" t="n">
        <v>63.0</v>
      </c>
      <c r="H47" s="5" t="n">
        <v>85.0</v>
      </c>
      <c r="I47" s="5" t="n">
        <v>97.0</v>
      </c>
      <c r="J47" s="5" t="n">
        <v>58.0</v>
      </c>
      <c r="K47" s="5" t="n">
        <v>40.0</v>
      </c>
      <c r="L47" s="5" t="n">
        <v>24.0</v>
      </c>
      <c r="M47" s="5" t="n">
        <v>192.0</v>
      </c>
      <c r="N47" s="11" t="n">
        <f si="5" t="shared"/>
        <v>724.0</v>
      </c>
      <c r="O47" s="5" t="n">
        <v>62595.0</v>
      </c>
      <c r="P47" s="5" t="n">
        <v>7071.0</v>
      </c>
      <c r="Q47" s="11" t="n">
        <f si="2" t="shared"/>
        <v>532.0</v>
      </c>
      <c r="R47" s="6" t="n">
        <f si="0" t="shared"/>
        <v>13.291353383458647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455265.0</v>
      </c>
      <c r="E48" s="5" t="n">
        <f ref="E48:M48" si="11" t="shared">E47+E46+E43+E39+E25+E18</f>
        <v>1014108.0</v>
      </c>
      <c r="F48" s="5" t="n">
        <f si="11" t="shared"/>
        <v>1663413.0</v>
      </c>
      <c r="G48" s="5" t="n">
        <f si="11" t="shared"/>
        <v>1050787.0</v>
      </c>
      <c r="H48" s="5" t="n">
        <f si="11" t="shared"/>
        <v>1178321.0</v>
      </c>
      <c r="I48" s="5" t="n">
        <f si="11" t="shared"/>
        <v>767550.0</v>
      </c>
      <c r="J48" s="5" t="n">
        <f si="11" t="shared"/>
        <v>243807.0</v>
      </c>
      <c r="K48" s="5" t="n">
        <f si="11" t="shared"/>
        <v>143699.0</v>
      </c>
      <c r="L48" s="5" t="n">
        <f si="11" t="shared"/>
        <v>98893.0</v>
      </c>
      <c r="M48" s="5" t="n">
        <f si="11" t="shared"/>
        <v>956792.0</v>
      </c>
      <c r="N48" s="11" t="n">
        <f si="5" t="shared"/>
        <v>7572635.0</v>
      </c>
      <c r="O48" s="5" t="n">
        <f>O47+O46+O43+O39+O25+O18</f>
        <v>3.83978594E8</v>
      </c>
      <c r="P48" s="5" t="n">
        <f>P47+P46+P43+P39+P25+P18</f>
        <v>4.6054526E7</v>
      </c>
      <c r="Q48" s="11" t="n">
        <f si="2" t="shared"/>
        <v>6615843.0</v>
      </c>
      <c r="R48" s="6" t="n">
        <f si="0" t="shared"/>
        <v>6.961248324665504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6.011976016274388</v>
      </c>
      <c r="E49" s="6" t="n">
        <f ref="E49" si="13" t="shared">E48/$N$48*100</f>
        <v>13.391745409622938</v>
      </c>
      <c r="F49" s="6" t="n">
        <f ref="F49" si="14" t="shared">F48/$N$48*100</f>
        <v>21.96610558940184</v>
      </c>
      <c r="G49" s="6" t="n">
        <f ref="G49" si="15" t="shared">G48/$N$48*100</f>
        <v>13.876107854135316</v>
      </c>
      <c r="H49" s="6" t="n">
        <f ref="H49" si="16" t="shared">H48/$N$48*100</f>
        <v>15.560250824184713</v>
      </c>
      <c r="I49" s="6" t="n">
        <f ref="I49" si="17" t="shared">I48/$N$48*100</f>
        <v>10.135837789620124</v>
      </c>
      <c r="J49" s="6" t="n">
        <f ref="J49" si="18" t="shared">J48/$N$48*100</f>
        <v>3.2195794462561578</v>
      </c>
      <c r="K49" s="6" t="n">
        <f ref="K49" si="19" t="shared">K48/$N$48*100</f>
        <v>1.8976089564596736</v>
      </c>
      <c r="L49" s="6" t="n">
        <f ref="L49" si="20" t="shared">L48/$N$48*100</f>
        <v>1.3059258765277872</v>
      </c>
      <c r="M49" s="6" t="n">
        <f ref="M49" si="21" t="shared">M48/$N$48*100</f>
        <v>12.63486223751706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