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<sst xmlns="http://schemas.openxmlformats.org/spreadsheetml/2006/main" count="98" uniqueCount="56">
  <si>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</si>
  <si>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</si>
  <si>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</si>
  <si>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</si>
  <si>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</si>
  <si>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</si>
  <si>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</si>
  <si>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</si>
  <si>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</si>
  <si>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</si>
  <si>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</si>
  <si>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</si>
  <si>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</si>
  <si>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</si>
  <si>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</si>
  <si>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</si>
  <si>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</si>
  <si>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</si>
  <si>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</si>
  <si>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</si>
  <si>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</si>
  <si>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</si>
  <si>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</si>
  <si>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</si>
  <si>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</si>
  <si>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</si>
  <si>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</si>
  <si>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</si>
  <si>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</si>
  <si>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</si>
  <si>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</si>
  <si>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</si>
  <si>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</si>
  <si>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</si>
  <si>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</si>
  <si>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</si>
  <si>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</si>
  <si>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</si>
  <si>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</si>
  <si>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</si>
  <si>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</si>
  <si>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</si>
  <si>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</si>
  <si>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</si>
  <si>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</si>
  <si>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</si>
  <si>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</si>
  <si>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</si>
  <si>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</si>
  <si>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</si>
  <si>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</si>
  <si>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</si>
  <si>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</si>
  <si>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114年11月來臺旅客人次及成長率－按國籍分
Table 1-3 Visitor Arrivals by Nationality,
 November, 2025</t>
  </si>
  <si>
    <t>114年11月
Nov.., 2025</t>
  </si>
  <si>
    <t>113年11月
Nov..,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</si>
</sst>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161778.0</v>
      </c>
      <c r="E3" s="4" t="n">
        <v>144766.0</v>
      </c>
      <c r="F3" s="5" t="n">
        <f>IF(E3=0,"-",(D3-E3)/E3*100)</f>
        <v>11.751378086014672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102985.0</v>
      </c>
      <c r="E4" s="4" t="n">
        <v>100518.0</v>
      </c>
      <c r="F4" s="5" t="n">
        <f ref="F4:F46" si="0" t="shared">IF(E4=0,"-",(D4-E4)/E4*100)</f>
        <v>2.454286794404982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5458.0</v>
      </c>
      <c r="E5" s="4" t="n">
        <v>3933.0</v>
      </c>
      <c r="F5" s="5" t="n">
        <f si="0" t="shared"/>
        <v>38.77447241291635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2789.0</v>
      </c>
      <c r="E6" s="4" t="n">
        <v>1736.0</v>
      </c>
      <c r="F6" s="5" t="n">
        <f si="0" t="shared"/>
        <v>60.656682027649765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40223.0</v>
      </c>
      <c r="E7" s="4" t="n">
        <v>42566.0</v>
      </c>
      <c r="F7" s="5" t="n">
        <f si="0" t="shared"/>
        <v>-5.504393177653526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52015.0</v>
      </c>
      <c r="E8" s="4" t="n">
        <v>47903.0</v>
      </c>
      <c r="F8" s="5" t="n">
        <f si="0" t="shared"/>
        <v>8.584013527336493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18675.0</v>
      </c>
      <c r="E9" s="4" t="n">
        <v>16870.0</v>
      </c>
      <c r="F9" s="5" t="n">
        <f si="0" t="shared"/>
        <v>10.699466508595139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57469.0</v>
      </c>
      <c r="E10" s="4" t="n">
        <v>45078.0</v>
      </c>
      <c r="F10" s="5" t="n">
        <f si="0" t="shared"/>
        <v>27.487909845157283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35371.0</v>
      </c>
      <c r="E11" s="4" t="n">
        <v>33540.0</v>
      </c>
      <c r="F11" s="5" t="n">
        <f si="0" t="shared"/>
        <v>5.4591532498509245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30321.0</v>
      </c>
      <c r="E12" s="4" t="n">
        <v>26958.0</v>
      </c>
      <c r="F12" s="5" t="n">
        <f si="0" t="shared"/>
        <v>12.474961050523035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3088.0</v>
      </c>
      <c r="E13" s="4" t="n">
        <f>E14-E7-E8-E9-E10-E11-E12</f>
        <v>2432.0</v>
      </c>
      <c r="F13" s="5" t="n">
        <f si="0" t="shared"/>
        <v>26.973684210526315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237162.0</v>
      </c>
      <c r="E14" s="4" t="n">
        <v>215347.0</v>
      </c>
      <c r="F14" s="5" t="n">
        <f si="0" t="shared"/>
        <v>10.130162017580927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959.0</v>
      </c>
      <c r="E15" s="4" t="n">
        <f>E16-E3-E4-E5-E6-E14</f>
        <v>891.0</v>
      </c>
      <c r="F15" s="5" t="n">
        <f si="0" t="shared"/>
        <v>7.631874298540965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511131.0</v>
      </c>
      <c r="E16" s="4" t="n">
        <v>467191.0</v>
      </c>
      <c r="F16" s="5" t="n">
        <f si="0" t="shared"/>
        <v>9.405146931340715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15888.0</v>
      </c>
      <c r="E17" s="4" t="n">
        <v>14637.0</v>
      </c>
      <c r="F17" s="5" t="n">
        <f si="0" t="shared"/>
        <v>8.54683336749334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75347.0</v>
      </c>
      <c r="E18" s="4" t="n">
        <v>66535.0</v>
      </c>
      <c r="F18" s="5" t="n">
        <f si="0" t="shared"/>
        <v>13.24415721049072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670.0</v>
      </c>
      <c r="E19" s="4" t="n">
        <v>361.0</v>
      </c>
      <c r="F19" s="5" t="n">
        <f si="0" t="shared"/>
        <v>85.59556786703601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613.0</v>
      </c>
      <c r="E20" s="4" t="n">
        <v>357.0</v>
      </c>
      <c r="F20" s="5" t="n">
        <f si="0" t="shared"/>
        <v>71.70868347338936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177.0</v>
      </c>
      <c r="E21" s="4" t="n">
        <v>105.0</v>
      </c>
      <c r="F21" s="5" t="n">
        <f si="0" t="shared"/>
        <v>68.57142857142857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1274.0</v>
      </c>
      <c r="E22" s="4" t="n">
        <f>E23-E17-E18-E19-E20-E21</f>
        <v>1019.0</v>
      </c>
      <c r="F22" s="5" t="n">
        <f>IF(E22=0,"-",(D22-E22)/E22*100)</f>
        <v>25.024533856722275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93969.0</v>
      </c>
      <c r="E23" s="4" t="n">
        <v>83014.0</v>
      </c>
      <c r="F23" s="5" t="n">
        <f si="0" t="shared"/>
        <v>13.196569253378948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1235.0</v>
      </c>
      <c r="E24" s="4" t="n">
        <v>934.0</v>
      </c>
      <c r="F24" s="5" t="n">
        <f si="0" t="shared"/>
        <v>32.22698072805139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7547.0</v>
      </c>
      <c r="E25" s="4" t="n">
        <v>5750.0</v>
      </c>
      <c r="F25" s="5" t="n">
        <f si="0" t="shared"/>
        <v>31.252173913043478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8927.0</v>
      </c>
      <c r="E26" s="4" t="n">
        <v>6896.0</v>
      </c>
      <c r="F26" s="5" t="n">
        <f si="0" t="shared"/>
        <v>29.451856148491878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3837.0</v>
      </c>
      <c r="E27" s="4" t="n">
        <v>2002.0</v>
      </c>
      <c r="F27" s="5" t="n">
        <f si="0" t="shared"/>
        <v>91.65834165834166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3004.0</v>
      </c>
      <c r="E28" s="4" t="n">
        <v>2619.0</v>
      </c>
      <c r="F28" s="5" t="n">
        <f si="0" t="shared"/>
        <v>14.700267277586864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1482.0</v>
      </c>
      <c r="E29" s="4" t="n">
        <v>1106.0</v>
      </c>
      <c r="F29" s="5" t="n">
        <f si="0" t="shared"/>
        <v>33.99638336347197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2410.0</v>
      </c>
      <c r="E30" s="4" t="n">
        <v>1614.0</v>
      </c>
      <c r="F30" s="5" t="n">
        <f si="0" t="shared"/>
        <v>49.3184634448575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10350.0</v>
      </c>
      <c r="E31" s="4" t="n">
        <v>8738.0</v>
      </c>
      <c r="F31" s="5" t="n">
        <f si="0" t="shared"/>
        <v>18.448157473105976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1169.0</v>
      </c>
      <c r="E32" s="4" t="n">
        <v>946.0</v>
      </c>
      <c r="F32" s="5" t="n">
        <f si="0" t="shared"/>
        <v>23.57293868921776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270.0</v>
      </c>
      <c r="E33" s="4" t="n">
        <v>225.0</v>
      </c>
      <c r="F33" s="5" t="n">
        <f si="0" t="shared"/>
        <v>20.0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980.0</v>
      </c>
      <c r="E34" s="4" t="n">
        <v>839.0</v>
      </c>
      <c r="F34" s="5" t="n">
        <f si="0" t="shared"/>
        <v>16.805721096543504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10413.0</v>
      </c>
      <c r="E35" s="4" t="n">
        <f>E36-E24-E25-E26-E27-E28-E29-E30-E31-E32-E33-E34</f>
        <v>7719.0</v>
      </c>
      <c r="F35" s="5" t="n">
        <f si="0" t="shared"/>
        <v>34.900893898173344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51624.0</v>
      </c>
      <c r="E36" s="4" t="n">
        <v>39388.0</v>
      </c>
      <c r="F36" s="5" t="n">
        <f si="0" t="shared"/>
        <v>31.06529907586067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12289.0</v>
      </c>
      <c r="E37" s="4" t="n">
        <v>10420.0</v>
      </c>
      <c r="F37" s="5" t="n">
        <f si="0" t="shared"/>
        <v>17.93666026871401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1994.0</v>
      </c>
      <c r="E38" s="4" t="n">
        <v>1679.0</v>
      </c>
      <c r="F38" s="5" t="n">
        <f si="0" t="shared"/>
        <v>18.761167361524716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239.0</v>
      </c>
      <c r="E39" s="4" t="n">
        <f>E40-E37-E38</f>
        <v>184.0</v>
      </c>
      <c r="F39" s="5" t="n">
        <f si="0" t="shared"/>
        <v>29.891304347826086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14522.0</v>
      </c>
      <c r="E40" s="4" t="n">
        <v>12283.0</v>
      </c>
      <c r="F40" s="5" t="n">
        <f si="0" t="shared"/>
        <v>18.22844581942522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282.0</v>
      </c>
      <c r="E41" s="4" t="n">
        <v>297.0</v>
      </c>
      <c r="F41" s="5" t="n">
        <f si="0" t="shared"/>
        <v>-5.05050505050505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761.0</v>
      </c>
      <c r="E42" s="4" t="n">
        <f>E43-E41</f>
        <v>555.0</v>
      </c>
      <c r="F42" s="5" t="n">
        <f si="0" t="shared"/>
        <v>37.11711711711712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1043.0</v>
      </c>
      <c r="E43" s="4" t="n">
        <v>852.0</v>
      </c>
      <c r="F43" s="5" t="n">
        <f si="0" t="shared"/>
        <v>22.417840375586852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94.0</v>
      </c>
      <c r="E44" s="4" t="n">
        <v>72.0</v>
      </c>
      <c r="F44" s="5" t="n">
        <f si="0" t="shared"/>
        <v>30.555555555555557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139853.0</v>
      </c>
      <c r="E45" s="4" t="n">
        <v>145000.0</v>
      </c>
      <c r="F45" s="5" t="n">
        <f si="0" t="shared"/>
        <v>-3.549655172413793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812236.0</v>
      </c>
      <c r="E46" s="8" t="n">
        <f>E44+E43+E40+E36+E23+E16+E45</f>
        <v>747800.0</v>
      </c>
      <c r="F46" s="5" t="n">
        <f si="0" t="shared"/>
        <v>8.616742444503878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