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<sst xmlns="http://schemas.openxmlformats.org/spreadsheetml/2006/main" count="118" uniqueCount="73">
  <si>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</si>
  <si>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</si>
  <si>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</si>
  <si>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</si>
  <si>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</si>
  <si>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</si>
  <si>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</si>
  <si>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</si>
  <si>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</si>
  <si>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</si>
  <si>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</si>
  <si>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</si>
  <si>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</si>
  <si>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</si>
  <si>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</si>
  <si>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</si>
  <si>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</si>
  <si>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</si>
  <si>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</si>
  <si>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</si>
  <si>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</si>
  <si>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</si>
  <si>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</si>
  <si>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</si>
  <si>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</si>
  <si>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</si>
  <si>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</si>
  <si>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</si>
  <si>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</si>
  <si>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</si>
  <si>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</si>
  <si>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</si>
  <si>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</si>
  <si>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</si>
  <si>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</si>
  <si>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</si>
  <si>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</si>
  <si>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</si>
  <si>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</si>
  <si>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</si>
  <si>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</si>
  <si>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</si>
  <si>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</si>
  <si>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</si>
  <si>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</si>
  <si>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</si>
  <si>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</si>
  <si>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</si>
  <si>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</si>
  <si>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</si>
  <si>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</si>
  <si>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</si>
  <si>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</si>
  <si>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</si>
  <si>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</si>
  <si>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</si>
  <si>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</si>
  <si>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</si>
  <si>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</si>
  <si>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</si>
  <si>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</si>
  <si>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</si>
  <si>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</si>
  <si>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</si>
  <si>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</si>
  <si>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</si>
  <si>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</si>
  <si>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</si>
  <si>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</si>
  <si>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</si>
  <si>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</si>
  <si>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114年1至10月來臺旅客人次～按停留夜數分
Table 1-8  Visitor Arrivals  by Length of Stay,
January-October,2025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</si>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</sst>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58813.0</v>
      </c>
      <c r="E3" s="4" t="n">
        <v>182643.0</v>
      </c>
      <c r="F3" s="4" t="n">
        <v>266855.0</v>
      </c>
      <c r="G3" s="4" t="n">
        <v>235827.0</v>
      </c>
      <c r="H3" s="4" t="n">
        <v>190731.0</v>
      </c>
      <c r="I3" s="4" t="n">
        <v>51001.0</v>
      </c>
      <c r="J3" s="4" t="n">
        <v>12546.0</v>
      </c>
      <c r="K3" s="4" t="n">
        <v>2265.0</v>
      </c>
      <c r="L3" s="4" t="n">
        <v>1504.0</v>
      </c>
      <c r="M3" s="4" t="n">
        <v>61016.0</v>
      </c>
      <c r="N3" s="11" t="n">
        <f>SUM(D3:M3)</f>
        <v>1063201.0</v>
      </c>
      <c r="O3" s="4" t="n">
        <v>7409399.0</v>
      </c>
      <c r="P3" s="4" t="n">
        <v>4243875.0</v>
      </c>
      <c r="Q3" s="11" t="n">
        <f>SUM(D3:L3)</f>
        <v>1002185.0</v>
      </c>
      <c r="R3" s="6" t="n">
        <f ref="R3:R48" si="0" t="shared">IF(P3&lt;&gt;0,P3/SUM(D3:L3),0)</f>
        <v>4.23462235016489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107064.0</v>
      </c>
      <c r="E4" s="5" t="n">
        <v>61030.0</v>
      </c>
      <c r="F4" s="5" t="n">
        <v>37088.0</v>
      </c>
      <c r="G4" s="5" t="n">
        <v>37145.0</v>
      </c>
      <c r="H4" s="5" t="n">
        <v>73599.0</v>
      </c>
      <c r="I4" s="5" t="n">
        <v>55845.0</v>
      </c>
      <c r="J4" s="5" t="n">
        <v>21319.0</v>
      </c>
      <c r="K4" s="5" t="n">
        <v>12062.0</v>
      </c>
      <c r="L4" s="5" t="n">
        <v>12246.0</v>
      </c>
      <c r="M4" s="5" t="n">
        <v>119851.0</v>
      </c>
      <c r="N4" s="11" t="n">
        <f ref="N4:N14" si="1" t="shared">SUM(D4:M4)</f>
        <v>537249.0</v>
      </c>
      <c r="O4" s="5" t="n">
        <v>1.2136541E7</v>
      </c>
      <c r="P4" s="5" t="n">
        <v>3533374.0</v>
      </c>
      <c r="Q4" s="11" t="n">
        <f ref="Q4:Q48" si="2" t="shared">SUM(D4:L4)</f>
        <v>417398.0</v>
      </c>
      <c r="R4" s="6" t="n">
        <f si="0" t="shared"/>
        <v>8.465239411784436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71795.0</v>
      </c>
      <c r="E5" s="5" t="n">
        <v>339158.0</v>
      </c>
      <c r="F5" s="5" t="n">
        <v>390594.0</v>
      </c>
      <c r="G5" s="5" t="n">
        <v>127634.0</v>
      </c>
      <c r="H5" s="5" t="n">
        <v>87336.0</v>
      </c>
      <c r="I5" s="5" t="n">
        <v>40233.0</v>
      </c>
      <c r="J5" s="5" t="n">
        <v>20823.0</v>
      </c>
      <c r="K5" s="5" t="n">
        <v>16524.0</v>
      </c>
      <c r="L5" s="5" t="n">
        <v>10025.0</v>
      </c>
      <c r="M5" s="5" t="n">
        <v>54089.0</v>
      </c>
      <c r="N5" s="11" t="n">
        <f si="1" t="shared"/>
        <v>1158211.0</v>
      </c>
      <c r="O5" s="5" t="n">
        <v>8628672.0</v>
      </c>
      <c r="P5" s="5" t="n">
        <v>5292360.0</v>
      </c>
      <c r="Q5" s="11" t="n">
        <f si="2" t="shared"/>
        <v>1104122.0</v>
      </c>
      <c r="R5" s="6" t="n">
        <f si="0" t="shared"/>
        <v>4.793274656242698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27126.0</v>
      </c>
      <c r="E6" s="5" t="n">
        <v>124690.0</v>
      </c>
      <c r="F6" s="5" t="n">
        <v>397143.0</v>
      </c>
      <c r="G6" s="5" t="n">
        <v>130183.0</v>
      </c>
      <c r="H6" s="5" t="n">
        <v>65127.0</v>
      </c>
      <c r="I6" s="5" t="n">
        <v>17634.0</v>
      </c>
      <c r="J6" s="5" t="n">
        <v>7716.0</v>
      </c>
      <c r="K6" s="5" t="n">
        <v>6225.0</v>
      </c>
      <c r="L6" s="5" t="n">
        <v>3823.0</v>
      </c>
      <c r="M6" s="5" t="n">
        <v>26412.0</v>
      </c>
      <c r="N6" s="11" t="n">
        <f si="1" t="shared"/>
        <v>806079.0</v>
      </c>
      <c r="O6" s="5" t="n">
        <v>4507242.0</v>
      </c>
      <c r="P6" s="5" t="n">
        <v>3264765.0</v>
      </c>
      <c r="Q6" s="11" t="n">
        <f si="2" t="shared"/>
        <v>779667.0</v>
      </c>
      <c r="R6" s="6" t="n">
        <f si="0" t="shared"/>
        <v>4.187383844641366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2099.0</v>
      </c>
      <c r="E7" s="5" t="n">
        <v>1821.0</v>
      </c>
      <c r="F7" s="5" t="n">
        <v>3029.0</v>
      </c>
      <c r="G7" s="5" t="n">
        <v>3770.0</v>
      </c>
      <c r="H7" s="5" t="n">
        <v>6074.0</v>
      </c>
      <c r="I7" s="5" t="n">
        <v>4612.0</v>
      </c>
      <c r="J7" s="5" t="n">
        <v>2598.0</v>
      </c>
      <c r="K7" s="5" t="n">
        <v>2404.0</v>
      </c>
      <c r="L7" s="5" t="n">
        <v>1508.0</v>
      </c>
      <c r="M7" s="5" t="n">
        <v>8882.0</v>
      </c>
      <c r="N7" s="11" t="n">
        <f si="1" t="shared"/>
        <v>36797.0</v>
      </c>
      <c r="O7" s="5" t="n">
        <v>2250911.0</v>
      </c>
      <c r="P7" s="5" t="n">
        <v>399844.0</v>
      </c>
      <c r="Q7" s="11" t="n">
        <f si="2" t="shared"/>
        <v>27915.0</v>
      </c>
      <c r="R7" s="6" t="n">
        <f si="0" t="shared"/>
        <v>14.323625291062154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1129.0</v>
      </c>
      <c r="E8" s="5" t="n">
        <v>1859.0</v>
      </c>
      <c r="F8" s="5" t="n">
        <v>2611.0</v>
      </c>
      <c r="G8" s="5" t="n">
        <v>2327.0</v>
      </c>
      <c r="H8" s="5" t="n">
        <v>4429.0</v>
      </c>
      <c r="I8" s="5" t="n">
        <v>4363.0</v>
      </c>
      <c r="J8" s="5" t="n">
        <v>2413.0</v>
      </c>
      <c r="K8" s="5" t="n">
        <v>693.0</v>
      </c>
      <c r="L8" s="5" t="n">
        <v>345.0</v>
      </c>
      <c r="M8" s="5" t="n">
        <v>2085.0</v>
      </c>
      <c r="N8" s="11" t="n">
        <f si="1" t="shared"/>
        <v>22254.0</v>
      </c>
      <c r="O8" s="5" t="n">
        <v>479883.0</v>
      </c>
      <c r="P8" s="5" t="n">
        <v>206210.0</v>
      </c>
      <c r="Q8" s="11" t="n">
        <f si="2" t="shared"/>
        <v>20169.0</v>
      </c>
      <c r="R8" s="6" t="n">
        <f si="0" t="shared"/>
        <v>10.224106301750211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9278.0</v>
      </c>
      <c r="E9" s="5" t="n">
        <v>11329.0</v>
      </c>
      <c r="F9" s="5" t="n">
        <v>25970.0</v>
      </c>
      <c r="G9" s="5" t="n">
        <v>44341.0</v>
      </c>
      <c r="H9" s="5" t="n">
        <v>107998.0</v>
      </c>
      <c r="I9" s="5" t="n">
        <v>41731.0</v>
      </c>
      <c r="J9" s="5" t="n">
        <v>15610.0</v>
      </c>
      <c r="K9" s="5" t="n">
        <v>10161.0</v>
      </c>
      <c r="L9" s="5" t="n">
        <v>6555.0</v>
      </c>
      <c r="M9" s="5" t="n">
        <v>34352.0</v>
      </c>
      <c r="N9" s="11" t="n">
        <f si="1" t="shared"/>
        <v>307325.0</v>
      </c>
      <c r="O9" s="5" t="n">
        <v>9439998.0</v>
      </c>
      <c r="P9" s="5" t="n">
        <v>2642894.0</v>
      </c>
      <c r="Q9" s="11" t="n">
        <f si="2" t="shared"/>
        <v>272973.0</v>
      </c>
      <c r="R9" s="6" t="n">
        <f si="0" t="shared"/>
        <v>9.68188795228832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9185.0</v>
      </c>
      <c r="E10" s="5" t="n">
        <v>19126.0</v>
      </c>
      <c r="F10" s="5" t="n">
        <v>38950.0</v>
      </c>
      <c r="G10" s="5" t="n">
        <v>53513.0</v>
      </c>
      <c r="H10" s="5" t="n">
        <v>118880.0</v>
      </c>
      <c r="I10" s="5" t="n">
        <v>59797.0</v>
      </c>
      <c r="J10" s="5" t="n">
        <v>9672.0</v>
      </c>
      <c r="K10" s="5" t="n">
        <v>2648.0</v>
      </c>
      <c r="L10" s="5" t="n">
        <v>1133.0</v>
      </c>
      <c r="M10" s="5" t="n">
        <v>6956.0</v>
      </c>
      <c r="N10" s="11" t="n">
        <f si="1" t="shared"/>
        <v>319860.0</v>
      </c>
      <c r="O10" s="5" t="n">
        <v>2460573.0</v>
      </c>
      <c r="P10" s="5" t="n">
        <v>2066832.0</v>
      </c>
      <c r="Q10" s="11" t="n">
        <f si="2" t="shared"/>
        <v>312904.0</v>
      </c>
      <c r="R10" s="6" t="n">
        <f si="0" t="shared"/>
        <v>6.605323038375987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7734.0</v>
      </c>
      <c r="E11" s="5" t="n">
        <v>3421.0</v>
      </c>
      <c r="F11" s="5" t="n">
        <v>5954.0</v>
      </c>
      <c r="G11" s="5" t="n">
        <v>8937.0</v>
      </c>
      <c r="H11" s="5" t="n">
        <v>24244.0</v>
      </c>
      <c r="I11" s="5" t="n">
        <v>23416.0</v>
      </c>
      <c r="J11" s="5" t="n">
        <v>6948.0</v>
      </c>
      <c r="K11" s="5" t="n">
        <v>6111.0</v>
      </c>
      <c r="L11" s="5" t="n">
        <v>3112.0</v>
      </c>
      <c r="M11" s="5" t="n">
        <v>77487.0</v>
      </c>
      <c r="N11" s="11" t="n">
        <f si="1" t="shared"/>
        <v>167364.0</v>
      </c>
      <c r="O11" s="5" t="n">
        <v>8.7806049E7</v>
      </c>
      <c r="P11" s="5" t="n">
        <v>1125378.0</v>
      </c>
      <c r="Q11" s="11" t="n">
        <f si="2" t="shared"/>
        <v>89877.0</v>
      </c>
      <c r="R11" s="6" t="n">
        <f si="0" t="shared"/>
        <v>12.521312460362495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11040.0</v>
      </c>
      <c r="E12" s="5" t="n">
        <v>28108.0</v>
      </c>
      <c r="F12" s="5" t="n">
        <v>93500.0</v>
      </c>
      <c r="G12" s="5" t="n">
        <v>97856.0</v>
      </c>
      <c r="H12" s="5" t="n">
        <v>95809.0</v>
      </c>
      <c r="I12" s="5" t="n">
        <v>44065.0</v>
      </c>
      <c r="J12" s="5" t="n">
        <v>4615.0</v>
      </c>
      <c r="K12" s="5" t="n">
        <v>5067.0</v>
      </c>
      <c r="L12" s="5" t="n">
        <v>3527.0</v>
      </c>
      <c r="M12" s="5" t="n">
        <v>93018.0</v>
      </c>
      <c r="N12" s="11" t="n">
        <f si="1" t="shared"/>
        <v>476605.0</v>
      </c>
      <c r="O12" s="5" t="n">
        <v>5.4417405E7</v>
      </c>
      <c r="P12" s="5" t="n">
        <v>2378817.0</v>
      </c>
      <c r="Q12" s="11" t="n">
        <f si="2" t="shared"/>
        <v>383587.0</v>
      </c>
      <c r="R12" s="6" t="n">
        <f si="0" t="shared"/>
        <v>6.201505786171064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7083.0</v>
      </c>
      <c r="E13" s="5" t="n">
        <v>27704.0</v>
      </c>
      <c r="F13" s="5" t="n">
        <v>65788.0</v>
      </c>
      <c r="G13" s="5" t="n">
        <v>44480.0</v>
      </c>
      <c r="H13" s="5" t="n">
        <v>34777.0</v>
      </c>
      <c r="I13" s="5" t="n">
        <v>86346.0</v>
      </c>
      <c r="J13" s="5" t="n">
        <v>3495.0</v>
      </c>
      <c r="K13" s="5" t="n">
        <v>4197.0</v>
      </c>
      <c r="L13" s="5" t="n">
        <v>3036.0</v>
      </c>
      <c r="M13" s="5" t="n">
        <v>45413.0</v>
      </c>
      <c r="N13" s="11" t="n">
        <f si="1" t="shared"/>
        <v>322319.0</v>
      </c>
      <c r="O13" s="5" t="n">
        <v>3.0172193E7</v>
      </c>
      <c r="P13" s="5" t="n">
        <v>2194194.0</v>
      </c>
      <c r="Q13" s="11" t="n">
        <f si="2" t="shared"/>
        <v>276906.0</v>
      </c>
      <c r="R13" s="6" t="n">
        <f si="0" t="shared"/>
        <v>7.923966977963641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2865.0</v>
      </c>
      <c r="E14" s="5" t="n">
        <v>5595.0</v>
      </c>
      <c r="F14" s="5" t="n">
        <v>17101.0</v>
      </c>
      <c r="G14" s="5" t="n">
        <v>44394.0</v>
      </c>
      <c r="H14" s="5" t="n">
        <v>20803.0</v>
      </c>
      <c r="I14" s="5" t="n">
        <v>18094.0</v>
      </c>
      <c r="J14" s="5" t="n">
        <v>10079.0</v>
      </c>
      <c r="K14" s="5" t="n">
        <v>14075.0</v>
      </c>
      <c r="L14" s="5" t="n">
        <v>16829.0</v>
      </c>
      <c r="M14" s="5" t="n">
        <v>184993.0</v>
      </c>
      <c r="N14" s="11" t="n">
        <f si="1" t="shared"/>
        <v>334828.0</v>
      </c>
      <c r="O14" s="5" t="n">
        <v>1.1176264E8</v>
      </c>
      <c r="P14" s="5" t="n">
        <v>2767740.0</v>
      </c>
      <c r="Q14" s="11" t="n">
        <f si="2" t="shared"/>
        <v>149835.0</v>
      </c>
      <c r="R14" s="6" t="n">
        <f si="0" t="shared"/>
        <v>18.471919111022125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906.0</v>
      </c>
      <c r="E15" s="5" t="n">
        <f ref="E15:M15" si="3" t="shared">E16-E9-E10-E11-E12-E13-E14</f>
        <v>747.0</v>
      </c>
      <c r="F15" s="5" t="n">
        <f si="3" t="shared"/>
        <v>1798.0</v>
      </c>
      <c r="G15" s="5" t="n">
        <f si="3" t="shared"/>
        <v>3395.0</v>
      </c>
      <c r="H15" s="5" t="n">
        <f si="3" t="shared"/>
        <v>4621.0</v>
      </c>
      <c r="I15" s="5" t="n">
        <f si="3" t="shared"/>
        <v>3989.0</v>
      </c>
      <c r="J15" s="5" t="n">
        <f si="3" t="shared"/>
        <v>1488.0</v>
      </c>
      <c r="K15" s="5" t="n">
        <f si="3" t="shared"/>
        <v>991.0</v>
      </c>
      <c r="L15" s="5" t="n">
        <f si="3" t="shared"/>
        <v>640.0</v>
      </c>
      <c r="M15" s="5" t="n">
        <f si="3" t="shared"/>
        <v>4177.0</v>
      </c>
      <c r="N15" s="5" t="n">
        <f ref="N15" si="4" t="shared">N16-N9-N10-N11-N12-N13-N14</f>
        <v>22752.0</v>
      </c>
      <c r="O15" s="5" t="n">
        <f>O16-O9-O10-O11-O12-O13-O14</f>
        <v>1726158.0</v>
      </c>
      <c r="P15" s="5" t="n">
        <f>P16-P9-P10-P11-P12-P13-P14</f>
        <v>226125.0</v>
      </c>
      <c r="Q15" s="11" t="n">
        <f si="2" t="shared"/>
        <v>18575.0</v>
      </c>
      <c r="R15" s="6" t="n">
        <f si="0" t="shared"/>
        <v>12.173620457604306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48091.0</v>
      </c>
      <c r="E16" s="5" t="n">
        <v>96030.0</v>
      </c>
      <c r="F16" s="5" t="n">
        <v>249061.0</v>
      </c>
      <c r="G16" s="5" t="n">
        <v>296916.0</v>
      </c>
      <c r="H16" s="5" t="n">
        <v>407132.0</v>
      </c>
      <c r="I16" s="5" t="n">
        <v>277438.0</v>
      </c>
      <c r="J16" s="5" t="n">
        <v>51907.0</v>
      </c>
      <c r="K16" s="5" t="n">
        <v>43250.0</v>
      </c>
      <c r="L16" s="5" t="n">
        <v>34832.0</v>
      </c>
      <c r="M16" s="5" t="n">
        <v>446396.0</v>
      </c>
      <c r="N16" s="11" t="n">
        <f ref="N16:N48" si="5" t="shared">SUM(D16:M16)</f>
        <v>1951053.0</v>
      </c>
      <c r="O16" s="5" t="n">
        <v>2.97785016E8</v>
      </c>
      <c r="P16" s="5" t="n">
        <v>1.340198E7</v>
      </c>
      <c r="Q16" s="11" t="n">
        <f si="2" t="shared"/>
        <v>1504657.0</v>
      </c>
      <c r="R16" s="6" t="n">
        <f si="0" t="shared"/>
        <v>8.907000067124933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3270.0</v>
      </c>
      <c r="E17" s="5" t="n">
        <f ref="E17:M17" si="6" t="shared">E18-E16-E3-E4-E5-E6-E7-E8</f>
        <v>8346.0</v>
      </c>
      <c r="F17" s="5" t="n">
        <f si="6" t="shared"/>
        <v>11234.0</v>
      </c>
      <c r="G17" s="5" t="n">
        <f si="6" t="shared"/>
        <v>8019.0</v>
      </c>
      <c r="H17" s="5" t="n">
        <f si="6" t="shared"/>
        <v>9903.0</v>
      </c>
      <c r="I17" s="5" t="n">
        <f si="6" t="shared"/>
        <v>8226.0</v>
      </c>
      <c r="J17" s="5" t="n">
        <f si="6" t="shared"/>
        <v>2953.0</v>
      </c>
      <c r="K17" s="5" t="n">
        <f si="6" t="shared"/>
        <v>1690.0</v>
      </c>
      <c r="L17" s="5" t="n">
        <f si="6" t="shared"/>
        <v>1109.0</v>
      </c>
      <c r="M17" s="5" t="n">
        <f si="6" t="shared"/>
        <v>5085.0</v>
      </c>
      <c r="N17" s="11" t="n">
        <f si="5" t="shared"/>
        <v>59835.0</v>
      </c>
      <c r="O17" s="5" t="n">
        <f>O18-O16-O3-O4-O5-O6-O7-O8</f>
        <v>1511628.0</v>
      </c>
      <c r="P17" s="5" t="n">
        <f>P18-P16-P3-P4-P5-P6-P7-P8</f>
        <v>462345.0</v>
      </c>
      <c r="Q17" s="11" t="n">
        <f si="2" t="shared"/>
        <v>54750.0</v>
      </c>
      <c r="R17" s="6" t="n">
        <f si="0" t="shared"/>
        <v>8.444657534246575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319387.0</v>
      </c>
      <c r="E18" s="5" t="n">
        <v>815577.0</v>
      </c>
      <c r="F18" s="5" t="n">
        <v>1357615.0</v>
      </c>
      <c r="G18" s="5" t="n">
        <v>841821.0</v>
      </c>
      <c r="H18" s="5" t="n">
        <v>844331.0</v>
      </c>
      <c r="I18" s="5" t="n">
        <v>459352.0</v>
      </c>
      <c r="J18" s="5" t="n">
        <v>122275.0</v>
      </c>
      <c r="K18" s="5" t="n">
        <v>85113.0</v>
      </c>
      <c r="L18" s="5" t="n">
        <v>65392.0</v>
      </c>
      <c r="M18" s="5" t="n">
        <v>723816.0</v>
      </c>
      <c r="N18" s="11" t="n">
        <f si="5" t="shared"/>
        <v>5634679.0</v>
      </c>
      <c r="O18" s="5" t="n">
        <v>3.34709292E8</v>
      </c>
      <c r="P18" s="5" t="n">
        <v>3.0804753E7</v>
      </c>
      <c r="Q18" s="11" t="n">
        <f si="2" t="shared"/>
        <v>4910863.0</v>
      </c>
      <c r="R18" s="6" t="n">
        <f si="0" t="shared"/>
        <v>6.272777921110811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6224.0</v>
      </c>
      <c r="E19" s="5" t="n">
        <v>7052.0</v>
      </c>
      <c r="F19" s="5" t="n">
        <v>10125.0</v>
      </c>
      <c r="G19" s="5" t="n">
        <v>9535.0</v>
      </c>
      <c r="H19" s="5" t="n">
        <v>17528.0</v>
      </c>
      <c r="I19" s="5" t="n">
        <v>16822.0</v>
      </c>
      <c r="J19" s="5" t="n">
        <v>8042.0</v>
      </c>
      <c r="K19" s="5" t="n">
        <v>3487.0</v>
      </c>
      <c r="L19" s="5" t="n">
        <v>1623.0</v>
      </c>
      <c r="M19" s="5" t="n">
        <v>12798.0</v>
      </c>
      <c r="N19" s="11" t="n">
        <f si="5" t="shared"/>
        <v>93236.0</v>
      </c>
      <c r="O19" s="5" t="n">
        <v>1512595.0</v>
      </c>
      <c r="P19" s="5" t="n">
        <v>816254.0</v>
      </c>
      <c r="Q19" s="11" t="n">
        <f si="2" t="shared"/>
        <v>80438.0</v>
      </c>
      <c r="R19" s="6" t="n">
        <f si="0" t="shared"/>
        <v>10.147616798030782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49732.0</v>
      </c>
      <c r="E20" s="5" t="n">
        <v>43631.0</v>
      </c>
      <c r="F20" s="5" t="n">
        <v>56558.0</v>
      </c>
      <c r="G20" s="5" t="n">
        <v>53099.0</v>
      </c>
      <c r="H20" s="5" t="n">
        <v>109001.0</v>
      </c>
      <c r="I20" s="5" t="n">
        <v>113481.0</v>
      </c>
      <c r="J20" s="5" t="n">
        <v>45458.0</v>
      </c>
      <c r="K20" s="5" t="n">
        <v>20863.0</v>
      </c>
      <c r="L20" s="5" t="n">
        <v>10575.0</v>
      </c>
      <c r="M20" s="5" t="n">
        <v>67152.0</v>
      </c>
      <c r="N20" s="11" t="n">
        <f si="5" t="shared"/>
        <v>569550.0</v>
      </c>
      <c r="O20" s="5" t="n">
        <v>7823930.0</v>
      </c>
      <c r="P20" s="5" t="n">
        <v>5051364.0</v>
      </c>
      <c r="Q20" s="11" t="n">
        <f si="2" t="shared"/>
        <v>502398.0</v>
      </c>
      <c r="R20" s="6" t="n">
        <f si="0" t="shared"/>
        <v>10.05450658641157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391.0</v>
      </c>
      <c r="E21" s="5" t="n">
        <v>369.0</v>
      </c>
      <c r="F21" s="5" t="n">
        <v>366.0</v>
      </c>
      <c r="G21" s="5" t="n">
        <v>319.0</v>
      </c>
      <c r="H21" s="5" t="n">
        <v>660.0</v>
      </c>
      <c r="I21" s="5" t="n">
        <v>576.0</v>
      </c>
      <c r="J21" s="5" t="n">
        <v>335.0</v>
      </c>
      <c r="K21" s="5" t="n">
        <v>219.0</v>
      </c>
      <c r="L21" s="5" t="n">
        <v>116.0</v>
      </c>
      <c r="M21" s="5" t="n">
        <v>792.0</v>
      </c>
      <c r="N21" s="11" t="n">
        <f si="5" t="shared"/>
        <v>4143.0</v>
      </c>
      <c r="O21" s="5" t="n">
        <v>117418.0</v>
      </c>
      <c r="P21" s="5" t="n">
        <v>39408.0</v>
      </c>
      <c r="Q21" s="11" t="n">
        <f si="2" t="shared"/>
        <v>3351.0</v>
      </c>
      <c r="R21" s="6" t="n">
        <f si="0" t="shared"/>
        <v>11.760071620411818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244.0</v>
      </c>
      <c r="E22" s="5" t="n">
        <v>350.0</v>
      </c>
      <c r="F22" s="5" t="n">
        <v>482.0</v>
      </c>
      <c r="G22" s="5" t="n">
        <v>430.0</v>
      </c>
      <c r="H22" s="5" t="n">
        <v>660.0</v>
      </c>
      <c r="I22" s="5" t="n">
        <v>733.0</v>
      </c>
      <c r="J22" s="5" t="n">
        <v>405.0</v>
      </c>
      <c r="K22" s="5" t="n">
        <v>249.0</v>
      </c>
      <c r="L22" s="5" t="n">
        <v>115.0</v>
      </c>
      <c r="M22" s="5" t="n">
        <v>609.0</v>
      </c>
      <c r="N22" s="11" t="n">
        <f si="5" t="shared"/>
        <v>4277.0</v>
      </c>
      <c r="O22" s="5" t="n">
        <v>138547.0</v>
      </c>
      <c r="P22" s="5" t="n">
        <v>44430.0</v>
      </c>
      <c r="Q22" s="11" t="n">
        <f si="2" t="shared"/>
        <v>3668.0</v>
      </c>
      <c r="R22" s="6" t="n">
        <f si="0" t="shared"/>
        <v>12.112868047982552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59.0</v>
      </c>
      <c r="E23" s="5" t="n">
        <v>83.0</v>
      </c>
      <c r="F23" s="5" t="n">
        <v>90.0</v>
      </c>
      <c r="G23" s="5" t="n">
        <v>113.0</v>
      </c>
      <c r="H23" s="5" t="n">
        <v>180.0</v>
      </c>
      <c r="I23" s="5" t="n">
        <v>154.0</v>
      </c>
      <c r="J23" s="5" t="n">
        <v>104.0</v>
      </c>
      <c r="K23" s="5" t="n">
        <v>76.0</v>
      </c>
      <c r="L23" s="5" t="n">
        <v>35.0</v>
      </c>
      <c r="M23" s="5" t="n">
        <v>132.0</v>
      </c>
      <c r="N23" s="11" t="n">
        <f si="5" t="shared"/>
        <v>1026.0</v>
      </c>
      <c r="O23" s="5" t="n">
        <v>28642.0</v>
      </c>
      <c r="P23" s="5" t="n">
        <v>11681.0</v>
      </c>
      <c r="Q23" s="11" t="n">
        <f si="2" t="shared"/>
        <v>894.0</v>
      </c>
      <c r="R23" s="6" t="n">
        <f si="0" t="shared"/>
        <v>13.06599552572707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576.0</v>
      </c>
      <c r="E24" s="5" t="n">
        <f ref="E24:M24" si="7" t="shared">E25-E19-E20-E21-E22-E23</f>
        <v>669.0</v>
      </c>
      <c r="F24" s="5" t="n">
        <f si="7" t="shared"/>
        <v>710.0</v>
      </c>
      <c r="G24" s="5" t="n">
        <f si="7" t="shared"/>
        <v>699.0</v>
      </c>
      <c r="H24" s="5" t="n">
        <f si="7" t="shared"/>
        <v>1274.0</v>
      </c>
      <c r="I24" s="5" t="n">
        <f si="7" t="shared"/>
        <v>1536.0</v>
      </c>
      <c r="J24" s="5" t="n">
        <f si="7" t="shared"/>
        <v>1260.0</v>
      </c>
      <c r="K24" s="5" t="n">
        <f si="7" t="shared"/>
        <v>804.0</v>
      </c>
      <c r="L24" s="5" t="n">
        <f si="7" t="shared"/>
        <v>658.0</v>
      </c>
      <c r="M24" s="5" t="n">
        <f si="7" t="shared"/>
        <v>3064.0</v>
      </c>
      <c r="N24" s="11" t="n">
        <f si="5" t="shared"/>
        <v>11250.0</v>
      </c>
      <c r="O24" s="5" t="n">
        <f>O25-O19-O20-O21-O22-O23</f>
        <v>1024354.0</v>
      </c>
      <c r="P24" s="5" t="n">
        <f>P25-P19-P20-P21-P22-P23</f>
        <v>145965.0</v>
      </c>
      <c r="Q24" s="11" t="n">
        <f si="2" t="shared"/>
        <v>8186.0</v>
      </c>
      <c r="R24" s="6" t="n">
        <f si="0" t="shared"/>
        <v>17.83105301734669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57226.0</v>
      </c>
      <c r="E25" s="5" t="n">
        <v>52154.0</v>
      </c>
      <c r="F25" s="5" t="n">
        <v>68331.0</v>
      </c>
      <c r="G25" s="5" t="n">
        <v>64195.0</v>
      </c>
      <c r="H25" s="5" t="n">
        <v>129303.0</v>
      </c>
      <c r="I25" s="5" t="n">
        <v>133302.0</v>
      </c>
      <c r="J25" s="5" t="n">
        <v>55604.0</v>
      </c>
      <c r="K25" s="5" t="n">
        <v>25698.0</v>
      </c>
      <c r="L25" s="5" t="n">
        <v>13122.0</v>
      </c>
      <c r="M25" s="5" t="n">
        <v>84547.0</v>
      </c>
      <c r="N25" s="11" t="n">
        <f si="5" t="shared"/>
        <v>683482.0</v>
      </c>
      <c r="O25" s="5" t="n">
        <v>1.0645486E7</v>
      </c>
      <c r="P25" s="5" t="n">
        <v>6109102.0</v>
      </c>
      <c r="Q25" s="11" t="n">
        <f si="2" t="shared"/>
        <v>598935.0</v>
      </c>
      <c r="R25" s="6" t="n">
        <f si="0" t="shared"/>
        <v>10.199941562940888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595.0</v>
      </c>
      <c r="E26" s="5" t="n">
        <v>398.0</v>
      </c>
      <c r="F26" s="5" t="n">
        <v>534.0</v>
      </c>
      <c r="G26" s="5" t="n">
        <v>505.0</v>
      </c>
      <c r="H26" s="5" t="n">
        <v>1024.0</v>
      </c>
      <c r="I26" s="5" t="n">
        <v>1716.0</v>
      </c>
      <c r="J26" s="5" t="n">
        <v>900.0</v>
      </c>
      <c r="K26" s="5" t="n">
        <v>574.0</v>
      </c>
      <c r="L26" s="5" t="n">
        <v>227.0</v>
      </c>
      <c r="M26" s="5" t="n">
        <v>836.0</v>
      </c>
      <c r="N26" s="11" t="n">
        <f si="5" t="shared"/>
        <v>7309.0</v>
      </c>
      <c r="O26" s="5" t="n">
        <v>144576.0</v>
      </c>
      <c r="P26" s="5" t="n">
        <v>91377.0</v>
      </c>
      <c r="Q26" s="11" t="n">
        <f si="2" t="shared"/>
        <v>6473.0</v>
      </c>
      <c r="R26" s="6" t="n">
        <f si="0" t="shared"/>
        <v>14.116638343890004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2098.0</v>
      </c>
      <c r="E27" s="5" t="n">
        <v>2500.0</v>
      </c>
      <c r="F27" s="5" t="n">
        <v>2871.0</v>
      </c>
      <c r="G27" s="5" t="n">
        <v>2809.0</v>
      </c>
      <c r="H27" s="5" t="n">
        <v>6698.0</v>
      </c>
      <c r="I27" s="5" t="n">
        <v>9808.0</v>
      </c>
      <c r="J27" s="5" t="n">
        <v>5378.0</v>
      </c>
      <c r="K27" s="5" t="n">
        <v>3024.0</v>
      </c>
      <c r="L27" s="5" t="n">
        <v>1540.0</v>
      </c>
      <c r="M27" s="5" t="n">
        <v>4806.0</v>
      </c>
      <c r="N27" s="11" t="n">
        <f si="5" t="shared"/>
        <v>41532.0</v>
      </c>
      <c r="O27" s="5" t="n">
        <v>1022858.0</v>
      </c>
      <c r="P27" s="5" t="n">
        <v>538633.0</v>
      </c>
      <c r="Q27" s="11" t="n">
        <f si="2" t="shared"/>
        <v>36726.0</v>
      </c>
      <c r="R27" s="6" t="n">
        <f si="0" t="shared"/>
        <v>14.666258236671569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4871.0</v>
      </c>
      <c r="E28" s="5" t="n">
        <v>3805.0</v>
      </c>
      <c r="F28" s="5" t="n">
        <v>4956.0</v>
      </c>
      <c r="G28" s="5" t="n">
        <v>4239.0</v>
      </c>
      <c r="H28" s="5" t="n">
        <v>10011.0</v>
      </c>
      <c r="I28" s="5" t="n">
        <v>14251.0</v>
      </c>
      <c r="J28" s="5" t="n">
        <v>7740.0</v>
      </c>
      <c r="K28" s="5" t="n">
        <v>2688.0</v>
      </c>
      <c r="L28" s="5" t="n">
        <v>1105.0</v>
      </c>
      <c r="M28" s="5" t="n">
        <v>13642.0</v>
      </c>
      <c r="N28" s="11" t="n">
        <f si="5" t="shared"/>
        <v>67308.0</v>
      </c>
      <c r="O28" s="5" t="n">
        <v>910124.0</v>
      </c>
      <c r="P28" s="5" t="n">
        <v>621860.0</v>
      </c>
      <c r="Q28" s="11" t="n">
        <f si="2" t="shared"/>
        <v>53666.0</v>
      </c>
      <c r="R28" s="6" t="n">
        <f si="0" t="shared"/>
        <v>11.587597361457906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1259.0</v>
      </c>
      <c r="E29" s="5" t="n">
        <v>1600.0</v>
      </c>
      <c r="F29" s="5" t="n">
        <v>1739.0</v>
      </c>
      <c r="G29" s="5" t="n">
        <v>1272.0</v>
      </c>
      <c r="H29" s="5" t="n">
        <v>2492.0</v>
      </c>
      <c r="I29" s="5" t="n">
        <v>2647.0</v>
      </c>
      <c r="J29" s="5" t="n">
        <v>1109.0</v>
      </c>
      <c r="K29" s="5" t="n">
        <v>683.0</v>
      </c>
      <c r="L29" s="5" t="n">
        <v>409.0</v>
      </c>
      <c r="M29" s="5" t="n">
        <v>2772.0</v>
      </c>
      <c r="N29" s="11" t="n">
        <f si="5" t="shared"/>
        <v>15982.0</v>
      </c>
      <c r="O29" s="5" t="n">
        <v>264641.0</v>
      </c>
      <c r="P29" s="5" t="n">
        <v>142157.0</v>
      </c>
      <c r="Q29" s="11" t="n">
        <f si="2" t="shared"/>
        <v>13210.0</v>
      </c>
      <c r="R29" s="6" t="n">
        <f si="0" t="shared"/>
        <v>10.761317183951553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1616.0</v>
      </c>
      <c r="E30" s="5" t="n">
        <v>1405.0</v>
      </c>
      <c r="F30" s="5" t="n">
        <v>1740.0</v>
      </c>
      <c r="G30" s="5" t="n">
        <v>1725.0</v>
      </c>
      <c r="H30" s="5" t="n">
        <v>3899.0</v>
      </c>
      <c r="I30" s="5" t="n">
        <v>4856.0</v>
      </c>
      <c r="J30" s="5" t="n">
        <v>3205.0</v>
      </c>
      <c r="K30" s="5" t="n">
        <v>1232.0</v>
      </c>
      <c r="L30" s="5" t="n">
        <v>420.0</v>
      </c>
      <c r="M30" s="5" t="n">
        <v>2182.0</v>
      </c>
      <c r="N30" s="11" t="n">
        <f si="5" t="shared"/>
        <v>22280.0</v>
      </c>
      <c r="O30" s="5" t="n">
        <v>335940.0</v>
      </c>
      <c r="P30" s="5" t="n">
        <v>244697.0</v>
      </c>
      <c r="Q30" s="11" t="n">
        <f si="2" t="shared"/>
        <v>20098.0</v>
      </c>
      <c r="R30" s="6" t="n">
        <f si="0" t="shared"/>
        <v>12.175191561349388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662.0</v>
      </c>
      <c r="E31" s="5" t="n">
        <v>821.0</v>
      </c>
      <c r="F31" s="5" t="n">
        <v>1146.0</v>
      </c>
      <c r="G31" s="5" t="n">
        <v>1021.0</v>
      </c>
      <c r="H31" s="5" t="n">
        <v>2269.0</v>
      </c>
      <c r="I31" s="5" t="n">
        <v>2970.0</v>
      </c>
      <c r="J31" s="5" t="n">
        <v>1470.0</v>
      </c>
      <c r="K31" s="5" t="n">
        <v>427.0</v>
      </c>
      <c r="L31" s="5" t="n">
        <v>159.0</v>
      </c>
      <c r="M31" s="5" t="n">
        <v>817.0</v>
      </c>
      <c r="N31" s="11" t="n">
        <f si="5" t="shared"/>
        <v>11762.0</v>
      </c>
      <c r="O31" s="5" t="n">
        <v>154505.0</v>
      </c>
      <c r="P31" s="5" t="n">
        <v>116407.0</v>
      </c>
      <c r="Q31" s="11" t="n">
        <f si="2" t="shared"/>
        <v>10945.0</v>
      </c>
      <c r="R31" s="6" t="n">
        <f si="0" t="shared"/>
        <v>10.635632708999543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755.0</v>
      </c>
      <c r="E32" s="5" t="n">
        <v>1005.0</v>
      </c>
      <c r="F32" s="5" t="n">
        <v>1302.0</v>
      </c>
      <c r="G32" s="5" t="n">
        <v>1040.0</v>
      </c>
      <c r="H32" s="5" t="n">
        <v>2093.0</v>
      </c>
      <c r="I32" s="5" t="n">
        <v>2630.0</v>
      </c>
      <c r="J32" s="5" t="n">
        <v>1204.0</v>
      </c>
      <c r="K32" s="5" t="n">
        <v>696.0</v>
      </c>
      <c r="L32" s="5" t="n">
        <v>355.0</v>
      </c>
      <c r="M32" s="5" t="n">
        <v>955.0</v>
      </c>
      <c r="N32" s="11" t="n">
        <f si="5" t="shared"/>
        <v>12035.0</v>
      </c>
      <c r="O32" s="5" t="n">
        <v>241152.0</v>
      </c>
      <c r="P32" s="5" t="n">
        <v>134194.0</v>
      </c>
      <c r="Q32" s="11" t="n">
        <f si="2" t="shared"/>
        <v>11080.0</v>
      </c>
      <c r="R32" s="6" t="n">
        <f si="0" t="shared"/>
        <v>12.111371841155234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5816.0</v>
      </c>
      <c r="E33" s="5" t="n">
        <v>4799.0</v>
      </c>
      <c r="F33" s="5" t="n">
        <v>6027.0</v>
      </c>
      <c r="G33" s="5" t="n">
        <v>5323.0</v>
      </c>
      <c r="H33" s="5" t="n">
        <v>9999.0</v>
      </c>
      <c r="I33" s="5" t="n">
        <v>11119.0</v>
      </c>
      <c r="J33" s="5" t="n">
        <v>6134.0</v>
      </c>
      <c r="K33" s="5" t="n">
        <v>3509.0</v>
      </c>
      <c r="L33" s="5" t="n">
        <v>1666.0</v>
      </c>
      <c r="M33" s="5" t="n">
        <v>9014.0</v>
      </c>
      <c r="N33" s="11" t="n">
        <f si="5" t="shared"/>
        <v>63406.0</v>
      </c>
      <c r="O33" s="5" t="n">
        <v>1334860.0</v>
      </c>
      <c r="P33" s="5" t="n">
        <v>647464.0</v>
      </c>
      <c r="Q33" s="11" t="n">
        <f si="2" t="shared"/>
        <v>54392.0</v>
      </c>
      <c r="R33" s="6" t="n">
        <f si="0" t="shared"/>
        <v>11.903662303279894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584.0</v>
      </c>
      <c r="E34" s="5" t="n">
        <v>613.0</v>
      </c>
      <c r="F34" s="5" t="n">
        <v>718.0</v>
      </c>
      <c r="G34" s="5" t="n">
        <v>656.0</v>
      </c>
      <c r="H34" s="5" t="n">
        <v>1277.0</v>
      </c>
      <c r="I34" s="5" t="n">
        <v>1935.0</v>
      </c>
      <c r="J34" s="5" t="n">
        <v>954.0</v>
      </c>
      <c r="K34" s="5" t="n">
        <v>390.0</v>
      </c>
      <c r="L34" s="5" t="n">
        <v>124.0</v>
      </c>
      <c r="M34" s="5" t="n">
        <v>1569.0</v>
      </c>
      <c r="N34" s="11" t="n">
        <f si="5" t="shared"/>
        <v>8820.0</v>
      </c>
      <c r="O34" s="5" t="n">
        <v>113985.0</v>
      </c>
      <c r="P34" s="5" t="n">
        <v>81496.0</v>
      </c>
      <c r="Q34" s="11" t="n">
        <f si="2" t="shared"/>
        <v>7251.0</v>
      </c>
      <c r="R34" s="6" t="n">
        <f si="0" t="shared"/>
        <v>11.239277341056406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249.0</v>
      </c>
      <c r="E35" s="5" t="n">
        <v>134.0</v>
      </c>
      <c r="F35" s="5" t="n">
        <v>129.0</v>
      </c>
      <c r="G35" s="5" t="n">
        <v>109.0</v>
      </c>
      <c r="H35" s="5" t="n">
        <v>233.0</v>
      </c>
      <c r="I35" s="5" t="n">
        <v>225.0</v>
      </c>
      <c r="J35" s="5" t="n">
        <v>97.0</v>
      </c>
      <c r="K35" s="5" t="n">
        <v>37.0</v>
      </c>
      <c r="L35" s="5" t="n">
        <v>30.0</v>
      </c>
      <c r="M35" s="5" t="n">
        <v>260.0</v>
      </c>
      <c r="N35" s="11" t="n">
        <f si="5" t="shared"/>
        <v>1503.0</v>
      </c>
      <c r="O35" s="5" t="n">
        <v>23022.0</v>
      </c>
      <c r="P35" s="5" t="n">
        <v>11201.0</v>
      </c>
      <c r="Q35" s="11" t="n">
        <f si="2" t="shared"/>
        <v>1243.0</v>
      </c>
      <c r="R35" s="6" t="n">
        <f si="0" t="shared"/>
        <v>9.011263073209976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287.0</v>
      </c>
      <c r="E36" s="5" t="n">
        <v>433.0</v>
      </c>
      <c r="F36" s="5" t="n">
        <v>562.0</v>
      </c>
      <c r="G36" s="5" t="n">
        <v>578.0</v>
      </c>
      <c r="H36" s="5" t="n">
        <v>1108.0</v>
      </c>
      <c r="I36" s="5" t="n">
        <v>1319.0</v>
      </c>
      <c r="J36" s="5" t="n">
        <v>674.0</v>
      </c>
      <c r="K36" s="5" t="n">
        <v>317.0</v>
      </c>
      <c r="L36" s="5" t="n">
        <v>174.0</v>
      </c>
      <c r="M36" s="5" t="n">
        <v>433.0</v>
      </c>
      <c r="N36" s="11" t="n">
        <f si="5" t="shared"/>
        <v>5885.0</v>
      </c>
      <c r="O36" s="5" t="n">
        <v>100961.0</v>
      </c>
      <c r="P36" s="5" t="n">
        <v>67183.0</v>
      </c>
      <c r="Q36" s="11" t="n">
        <f si="2" t="shared"/>
        <v>5452.0</v>
      </c>
      <c r="R36" s="6" t="n">
        <f si="0" t="shared"/>
        <v>12.322633895818049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384.0</v>
      </c>
      <c r="E37" s="5" t="n">
        <v>321.0</v>
      </c>
      <c r="F37" s="5" t="n">
        <v>395.0</v>
      </c>
      <c r="G37" s="5" t="n">
        <v>349.0</v>
      </c>
      <c r="H37" s="5" t="n">
        <v>1104.0</v>
      </c>
      <c r="I37" s="5" t="n">
        <v>1053.0</v>
      </c>
      <c r="J37" s="5" t="n">
        <v>563.0</v>
      </c>
      <c r="K37" s="5" t="n">
        <v>518.0</v>
      </c>
      <c r="L37" s="5" t="n">
        <v>301.0</v>
      </c>
      <c r="M37" s="5" t="n">
        <v>1455.0</v>
      </c>
      <c r="N37" s="11" t="n">
        <f si="5" t="shared"/>
        <v>6443.0</v>
      </c>
      <c r="O37" s="5" t="n">
        <v>342277.0</v>
      </c>
      <c r="P37" s="5" t="n">
        <v>80444.0</v>
      </c>
      <c r="Q37" s="11" t="n">
        <f si="2" t="shared"/>
        <v>4988.0</v>
      </c>
      <c r="R37" s="6" t="n">
        <f si="0" t="shared"/>
        <v>16.127506014434644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4511.0</v>
      </c>
      <c r="E38" s="5" t="n">
        <f ref="E38:M38" si="8" t="shared">E39-E26-E27-E28-E29-E30-E31-E32-E33-E34-E35-E36-E37</f>
        <v>3389.0</v>
      </c>
      <c r="F38" s="5" t="n">
        <f si="8" t="shared"/>
        <v>4522.0</v>
      </c>
      <c r="G38" s="5" t="n">
        <f si="8" t="shared"/>
        <v>3980.0</v>
      </c>
      <c r="H38" s="5" t="n">
        <f si="8" t="shared"/>
        <v>8629.0</v>
      </c>
      <c r="I38" s="5" t="n">
        <f si="8" t="shared"/>
        <v>9760.0</v>
      </c>
      <c r="J38" s="5" t="n">
        <f si="8" t="shared"/>
        <v>4999.0</v>
      </c>
      <c r="K38" s="5" t="n">
        <f si="8" t="shared"/>
        <v>3294.0</v>
      </c>
      <c r="L38" s="5" t="n">
        <f si="8" t="shared"/>
        <v>1467.0</v>
      </c>
      <c r="M38" s="5" t="n">
        <f si="8" t="shared"/>
        <v>9112.0</v>
      </c>
      <c r="N38" s="11" t="n">
        <f si="5" t="shared"/>
        <v>53663.0</v>
      </c>
      <c r="O38" s="5" t="n">
        <f>O39-O26-O27-O28-O29-O30-O31-O32-O33-O34-O35-O36-O37</f>
        <v>1103923.0</v>
      </c>
      <c r="P38" s="5" t="n">
        <f>P39-P26-P27-P28-P29-P30-P31-P32-P33-P34-P35-P36-P37</f>
        <v>562761.0</v>
      </c>
      <c r="Q38" s="11" t="n">
        <f si="2" t="shared"/>
        <v>44551.0</v>
      </c>
      <c r="R38" s="6" t="n">
        <f si="0" t="shared"/>
        <v>12.631837669188121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23687.0</v>
      </c>
      <c r="E39" s="5" t="n">
        <v>21223.0</v>
      </c>
      <c r="F39" s="5" t="n">
        <v>26641.0</v>
      </c>
      <c r="G39" s="5" t="n">
        <v>23606.0</v>
      </c>
      <c r="H39" s="5" t="n">
        <v>50836.0</v>
      </c>
      <c r="I39" s="5" t="n">
        <v>64289.0</v>
      </c>
      <c r="J39" s="5" t="n">
        <v>34427.0</v>
      </c>
      <c r="K39" s="5" t="n">
        <v>17389.0</v>
      </c>
      <c r="L39" s="5" t="n">
        <v>7977.0</v>
      </c>
      <c r="M39" s="5" t="n">
        <v>47853.0</v>
      </c>
      <c r="N39" s="11" t="n">
        <f si="5" t="shared"/>
        <v>317928.0</v>
      </c>
      <c r="O39" s="5" t="n">
        <v>6092824.0</v>
      </c>
      <c r="P39" s="5" t="n">
        <v>3339874.0</v>
      </c>
      <c r="Q39" s="11" t="n">
        <f si="2" t="shared"/>
        <v>270075.0</v>
      </c>
      <c r="R39" s="6" t="n">
        <f si="0" t="shared"/>
        <v>12.366468573544386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6894.0</v>
      </c>
      <c r="E40" s="5" t="n">
        <v>5588.0</v>
      </c>
      <c r="F40" s="5" t="n">
        <v>8311.0</v>
      </c>
      <c r="G40" s="5" t="n">
        <v>9249.0</v>
      </c>
      <c r="H40" s="5" t="n">
        <v>21041.0</v>
      </c>
      <c r="I40" s="5" t="n">
        <v>22807.0</v>
      </c>
      <c r="J40" s="5" t="n">
        <v>7885.0</v>
      </c>
      <c r="K40" s="5" t="n">
        <v>2484.0</v>
      </c>
      <c r="L40" s="5" t="n">
        <v>947.0</v>
      </c>
      <c r="M40" s="5" t="n">
        <v>13906.0</v>
      </c>
      <c r="N40" s="11" t="n">
        <f si="5" t="shared"/>
        <v>99112.0</v>
      </c>
      <c r="O40" s="5" t="n">
        <v>1026164.0</v>
      </c>
      <c r="P40" s="5" t="n">
        <v>788506.0</v>
      </c>
      <c r="Q40" s="11" t="n">
        <f si="2" t="shared"/>
        <v>85206.0</v>
      </c>
      <c r="R40" s="6" t="n">
        <f si="0" t="shared"/>
        <v>9.25411356007793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1016.0</v>
      </c>
      <c r="E41" s="5" t="n">
        <v>856.0</v>
      </c>
      <c r="F41" s="5" t="n">
        <v>1315.0</v>
      </c>
      <c r="G41" s="5" t="n">
        <v>1245.0</v>
      </c>
      <c r="H41" s="5" t="n">
        <v>2721.0</v>
      </c>
      <c r="I41" s="5" t="n">
        <v>3065.0</v>
      </c>
      <c r="J41" s="5" t="n">
        <v>1469.0</v>
      </c>
      <c r="K41" s="5" t="n">
        <v>591.0</v>
      </c>
      <c r="L41" s="5" t="n">
        <v>243.0</v>
      </c>
      <c r="M41" s="5" t="n">
        <v>2155.0</v>
      </c>
      <c r="N41" s="11" t="n">
        <f si="5" t="shared"/>
        <v>14676.0</v>
      </c>
      <c r="O41" s="5" t="n">
        <v>221996.0</v>
      </c>
      <c r="P41" s="5" t="n">
        <v>135769.0</v>
      </c>
      <c r="Q41" s="11" t="n">
        <f si="2" t="shared"/>
        <v>12521.0</v>
      </c>
      <c r="R41" s="6" t="n">
        <f si="0" t="shared"/>
        <v>10.843303250539094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373.0</v>
      </c>
      <c r="E42" s="5" t="n">
        <f ref="E42:M42" si="9" t="shared">E43-E40-E41</f>
        <v>122.0</v>
      </c>
      <c r="F42" s="5" t="n">
        <f si="9" t="shared"/>
        <v>94.0</v>
      </c>
      <c r="G42" s="5" t="n">
        <f si="9" t="shared"/>
        <v>114.0</v>
      </c>
      <c r="H42" s="5" t="n">
        <f si="9" t="shared"/>
        <v>411.0</v>
      </c>
      <c r="I42" s="5" t="n">
        <f si="9" t="shared"/>
        <v>432.0</v>
      </c>
      <c r="J42" s="5" t="n">
        <f si="9" t="shared"/>
        <v>313.0</v>
      </c>
      <c r="K42" s="5" t="n">
        <f si="9" t="shared"/>
        <v>125.0</v>
      </c>
      <c r="L42" s="5" t="n">
        <f si="9" t="shared"/>
        <v>48.0</v>
      </c>
      <c r="M42" s="5" t="n">
        <f si="9" t="shared"/>
        <v>292.0</v>
      </c>
      <c r="N42" s="11" t="n">
        <f si="5" t="shared"/>
        <v>2324.0</v>
      </c>
      <c r="O42" s="5" t="n">
        <f>O43-O40-O41</f>
        <v>91765.0</v>
      </c>
      <c r="P42" s="5" t="n">
        <f>P43-P40-P41</f>
        <v>24440.0</v>
      </c>
      <c r="Q42" s="11" t="n">
        <f si="2" t="shared"/>
        <v>2032.0</v>
      </c>
      <c r="R42" s="6" t="n">
        <f si="0" t="shared"/>
        <v>12.027559055118111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8283.0</v>
      </c>
      <c r="E43" s="5" t="n">
        <v>6566.0</v>
      </c>
      <c r="F43" s="5" t="n">
        <v>9720.0</v>
      </c>
      <c r="G43" s="5" t="n">
        <v>10608.0</v>
      </c>
      <c r="H43" s="5" t="n">
        <v>24173.0</v>
      </c>
      <c r="I43" s="5" t="n">
        <v>26304.0</v>
      </c>
      <c r="J43" s="5" t="n">
        <v>9667.0</v>
      </c>
      <c r="K43" s="5" t="n">
        <v>3200.0</v>
      </c>
      <c r="L43" s="5" t="n">
        <v>1238.0</v>
      </c>
      <c r="M43" s="5" t="n">
        <v>16353.0</v>
      </c>
      <c r="N43" s="11" t="n">
        <f si="5" t="shared"/>
        <v>116112.0</v>
      </c>
      <c r="O43" s="5" t="n">
        <v>1339925.0</v>
      </c>
      <c r="P43" s="5" t="n">
        <v>948715.0</v>
      </c>
      <c r="Q43" s="11" t="n">
        <f si="2" t="shared"/>
        <v>99759.0</v>
      </c>
      <c r="R43" s="6" t="n">
        <f si="0" t="shared"/>
        <v>9.510069266933309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133.0</v>
      </c>
      <c r="E44" s="8" t="n">
        <v>115.0</v>
      </c>
      <c r="F44" s="8" t="n">
        <v>142.0</v>
      </c>
      <c r="G44" s="8" t="n">
        <v>144.0</v>
      </c>
      <c r="H44" s="8" t="n">
        <v>350.0</v>
      </c>
      <c r="I44" s="8" t="n">
        <v>630.0</v>
      </c>
      <c r="J44" s="8" t="n">
        <v>430.0</v>
      </c>
      <c r="K44" s="8" t="n">
        <v>415.0</v>
      </c>
      <c r="L44" s="8" t="n">
        <v>282.0</v>
      </c>
      <c r="M44" s="8" t="n">
        <v>1668.0</v>
      </c>
      <c r="N44" s="11" t="n">
        <f si="5" t="shared"/>
        <v>4309.0</v>
      </c>
      <c r="O44" s="8" t="n">
        <v>589293.0</v>
      </c>
      <c r="P44" s="8" t="n">
        <v>60080.0</v>
      </c>
      <c r="Q44" s="11" t="n">
        <f si="2" t="shared"/>
        <v>2641.0</v>
      </c>
      <c r="R44" s="6" t="n">
        <f si="0" t="shared"/>
        <v>22.748958727754637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109.0</v>
      </c>
      <c r="E45" s="8" t="n">
        <f ref="E45:M45" si="10" t="shared">E46-E44</f>
        <v>180.0</v>
      </c>
      <c r="F45" s="8" t="n">
        <f si="10" t="shared"/>
        <v>276.0</v>
      </c>
      <c r="G45" s="8" t="n">
        <f si="10" t="shared"/>
        <v>314.0</v>
      </c>
      <c r="H45" s="8" t="n">
        <f si="10" t="shared"/>
        <v>812.0</v>
      </c>
      <c r="I45" s="8" t="n">
        <f si="10" t="shared"/>
        <v>845.0</v>
      </c>
      <c r="J45" s="8" t="n">
        <f si="10" t="shared"/>
        <v>771.0</v>
      </c>
      <c r="K45" s="8" t="n">
        <f si="10" t="shared"/>
        <v>320.0</v>
      </c>
      <c r="L45" s="8" t="n">
        <f si="10" t="shared"/>
        <v>400.0</v>
      </c>
      <c r="M45" s="8" t="n">
        <f si="10" t="shared"/>
        <v>1781.0</v>
      </c>
      <c r="N45" s="11" t="n">
        <f si="5" t="shared"/>
        <v>5808.0</v>
      </c>
      <c r="O45" s="8" t="n">
        <f>O46-O44</f>
        <v>823542.0</v>
      </c>
      <c r="P45" s="8" t="n">
        <f>P46-P44</f>
        <v>82218.0</v>
      </c>
      <c r="Q45" s="11" t="n">
        <f si="2" t="shared"/>
        <v>4027.0</v>
      </c>
      <c r="R45" s="6" t="n">
        <f si="0" t="shared"/>
        <v>20.416687360317855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242.0</v>
      </c>
      <c r="E46" s="8" t="n">
        <v>295.0</v>
      </c>
      <c r="F46" s="8" t="n">
        <v>418.0</v>
      </c>
      <c r="G46" s="8" t="n">
        <v>458.0</v>
      </c>
      <c r="H46" s="8" t="n">
        <v>1162.0</v>
      </c>
      <c r="I46" s="8" t="n">
        <v>1475.0</v>
      </c>
      <c r="J46" s="8" t="n">
        <v>1201.0</v>
      </c>
      <c r="K46" s="8" t="n">
        <v>735.0</v>
      </c>
      <c r="L46" s="8" t="n">
        <v>682.0</v>
      </c>
      <c r="M46" s="8" t="n">
        <v>3449.0</v>
      </c>
      <c r="N46" s="11" t="n">
        <f si="5" t="shared"/>
        <v>10117.0</v>
      </c>
      <c r="O46" s="8" t="n">
        <v>1412835.0</v>
      </c>
      <c r="P46" s="8" t="n">
        <v>142298.0</v>
      </c>
      <c r="Q46" s="11" t="n">
        <f si="2" t="shared"/>
        <v>6668.0</v>
      </c>
      <c r="R46" s="6" t="n">
        <f si="0" t="shared"/>
        <v>21.340431913617277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48.0</v>
      </c>
      <c r="E47" s="5" t="n">
        <v>41.0</v>
      </c>
      <c r="F47" s="5" t="n">
        <v>58.0</v>
      </c>
      <c r="G47" s="5" t="n">
        <v>55.0</v>
      </c>
      <c r="H47" s="5" t="n">
        <v>67.0</v>
      </c>
      <c r="I47" s="5" t="n">
        <v>81.0</v>
      </c>
      <c r="J47" s="5" t="n">
        <v>50.0</v>
      </c>
      <c r="K47" s="5" t="n">
        <v>32.0</v>
      </c>
      <c r="L47" s="5" t="n">
        <v>22.0</v>
      </c>
      <c r="M47" s="5" t="n">
        <v>177.0</v>
      </c>
      <c r="N47" s="11" t="n">
        <f si="5" t="shared"/>
        <v>631.0</v>
      </c>
      <c r="O47" s="5" t="n">
        <v>59838.0</v>
      </c>
      <c r="P47" s="5" t="n">
        <v>5964.0</v>
      </c>
      <c r="Q47" s="11" t="n">
        <f si="2" t="shared"/>
        <v>454.0</v>
      </c>
      <c r="R47" s="6" t="n">
        <f si="0" t="shared"/>
        <v>13.136563876651982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408873.0</v>
      </c>
      <c r="E48" s="5" t="n">
        <f ref="E48:M48" si="11" t="shared">E47+E46+E43+E39+E25+E18</f>
        <v>895856.0</v>
      </c>
      <c r="F48" s="5" t="n">
        <f si="11" t="shared"/>
        <v>1462783.0</v>
      </c>
      <c r="G48" s="5" t="n">
        <f si="11" t="shared"/>
        <v>940743.0</v>
      </c>
      <c r="H48" s="5" t="n">
        <f si="11" t="shared"/>
        <v>1049872.0</v>
      </c>
      <c r="I48" s="5" t="n">
        <f si="11" t="shared"/>
        <v>684803.0</v>
      </c>
      <c r="J48" s="5" t="n">
        <f si="11" t="shared"/>
        <v>223224.0</v>
      </c>
      <c r="K48" s="5" t="n">
        <f si="11" t="shared"/>
        <v>132167.0</v>
      </c>
      <c r="L48" s="5" t="n">
        <f si="11" t="shared"/>
        <v>88433.0</v>
      </c>
      <c r="M48" s="5" t="n">
        <f si="11" t="shared"/>
        <v>876195.0</v>
      </c>
      <c r="N48" s="11" t="n">
        <f si="5" t="shared"/>
        <v>6762949.0</v>
      </c>
      <c r="O48" s="5" t="n">
        <f>O47+O46+O43+O39+O25+O18</f>
        <v>3.542602E8</v>
      </c>
      <c r="P48" s="5" t="n">
        <f>P47+P46+P43+P39+P25+P18</f>
        <v>4.1350706E7</v>
      </c>
      <c r="Q48" s="11" t="n">
        <f si="2" t="shared"/>
        <v>5886754.0</v>
      </c>
      <c r="R48" s="6" t="n">
        <f si="0" t="shared"/>
        <v>7.024364530945237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6.045779733072067</v>
      </c>
      <c r="E49" s="6" t="n">
        <f ref="E49" si="13" t="shared">E48/$N$48*100</f>
        <v>13.246528992012212</v>
      </c>
      <c r="F49" s="6" t="n">
        <f ref="F49" si="14" t="shared">F48/$N$48*100</f>
        <v>21.629366124156785</v>
      </c>
      <c r="G49" s="6" t="n">
        <f ref="G49" si="15" t="shared">G48/$N$48*100</f>
        <v>13.910248325101964</v>
      </c>
      <c r="H49" s="6" t="n">
        <f ref="H49" si="16" t="shared">H48/$N$48*100</f>
        <v>15.523878710308182</v>
      </c>
      <c r="I49" s="6" t="n">
        <f ref="I49" si="17" t="shared">I48/$N$48*100</f>
        <v>10.125804586135427</v>
      </c>
      <c r="J49" s="6" t="n">
        <f ref="J49" si="18" t="shared">J48/$N$48*100</f>
        <v>3.300690275795367</v>
      </c>
      <c r="K49" s="6" t="n">
        <f ref="K49" si="19" t="shared">K48/$N$48*100</f>
        <v>1.954280595639565</v>
      </c>
      <c r="L49" s="6" t="n">
        <f ref="L49" si="20" t="shared">L48/$N$48*100</f>
        <v>1.3076100381653033</v>
      </c>
      <c r="M49" s="6" t="n">
        <f ref="M49" si="21" t="shared">M48/$N$48*100</f>
        <v>12.95581261961313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