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<sst xmlns="http://schemas.openxmlformats.org/spreadsheetml/2006/main" count="118" uniqueCount="73">
  <si>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</si>
  <si>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</si>
  <si>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</si>
  <si>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</si>
  <si>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</si>
  <si>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</si>
  <si>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</si>
  <si>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</si>
  <si>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</si>
  <si>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</si>
  <si>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</si>
  <si>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</si>
  <si>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</si>
  <si>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</si>
  <si>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</si>
  <si>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</si>
  <si>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</si>
  <si>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</si>
  <si>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</si>
  <si>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</si>
  <si>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</si>
  <si>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</si>
  <si>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</si>
  <si>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</si>
  <si>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</si>
  <si>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</si>
  <si>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</si>
  <si>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</si>
  <si>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</si>
  <si>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</si>
  <si>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</si>
  <si>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</si>
  <si>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</si>
  <si>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</si>
  <si>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</si>
  <si>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</si>
  <si>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</si>
  <si>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</si>
  <si>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</si>
  <si>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</si>
  <si>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</si>
  <si>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</si>
  <si>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</si>
  <si>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</si>
  <si>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</si>
  <si>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</si>
  <si>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</si>
  <si>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</si>
  <si>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</si>
  <si>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</si>
  <si>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</si>
  <si>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</si>
  <si>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</si>
  <si>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</si>
  <si>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</si>
  <si>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</si>
  <si>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</si>
  <si>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</si>
  <si>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</si>
  <si>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</si>
  <si>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</si>
  <si>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</si>
  <si>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</si>
  <si>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</si>
  <si>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</si>
  <si>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</si>
  <si>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</si>
  <si>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</si>
  <si>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</si>
  <si>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</si>
  <si>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</si>
  <si>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114年1至9月來臺旅客人次～按停留夜數分
Table 1-8  Visitor Arrivals  by Length of Stay,
January-September,2025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</si>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</sst>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52844.0</v>
      </c>
      <c r="E3" s="4" t="n">
        <v>163867.0</v>
      </c>
      <c r="F3" s="4" t="n">
        <v>242354.0</v>
      </c>
      <c r="G3" s="4" t="n">
        <v>213593.0</v>
      </c>
      <c r="H3" s="4" t="n">
        <v>175388.0</v>
      </c>
      <c r="I3" s="4" t="n">
        <v>46396.0</v>
      </c>
      <c r="J3" s="4" t="n">
        <v>11456.0</v>
      </c>
      <c r="K3" s="4" t="n">
        <v>2050.0</v>
      </c>
      <c r="L3" s="4" t="n">
        <v>1366.0</v>
      </c>
      <c r="M3" s="4" t="n">
        <v>53756.0</v>
      </c>
      <c r="N3" s="11" t="n">
        <f>SUM(D3:M3)</f>
        <v>963070.0</v>
      </c>
      <c r="O3" s="4" t="n">
        <v>6816661.0</v>
      </c>
      <c r="P3" s="4" t="n">
        <v>3861670.0</v>
      </c>
      <c r="Q3" s="11" t="n">
        <f>SUM(D3:L3)</f>
        <v>909314.0</v>
      </c>
      <c r="R3" s="6" t="n">
        <f ref="R3:R48" si="0" t="shared">IF(P3&lt;&gt;0,P3/SUM(D3:L3),0)</f>
        <v>4.246794836547111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96103.0</v>
      </c>
      <c r="E4" s="5" t="n">
        <v>53105.0</v>
      </c>
      <c r="F4" s="5" t="n">
        <v>32536.0</v>
      </c>
      <c r="G4" s="5" t="n">
        <v>33014.0</v>
      </c>
      <c r="H4" s="5" t="n">
        <v>65491.0</v>
      </c>
      <c r="I4" s="5" t="n">
        <v>50365.0</v>
      </c>
      <c r="J4" s="5" t="n">
        <v>19858.0</v>
      </c>
      <c r="K4" s="5" t="n">
        <v>11307.0</v>
      </c>
      <c r="L4" s="5" t="n">
        <v>11396.0</v>
      </c>
      <c r="M4" s="5" t="n">
        <v>109053.0</v>
      </c>
      <c r="N4" s="11" t="n">
        <f ref="N4:N14" si="1" t="shared">SUM(D4:M4)</f>
        <v>482228.0</v>
      </c>
      <c r="O4" s="5" t="n">
        <v>1.1094581E7</v>
      </c>
      <c r="P4" s="5" t="n">
        <v>3233676.0</v>
      </c>
      <c r="Q4" s="11" t="n">
        <f ref="Q4:Q48" si="2" t="shared">SUM(D4:L4)</f>
        <v>373175.0</v>
      </c>
      <c r="R4" s="6" t="n">
        <f si="0" t="shared"/>
        <v>8.665307161519394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63800.0</v>
      </c>
      <c r="E5" s="5" t="n">
        <v>305325.0</v>
      </c>
      <c r="F5" s="5" t="n">
        <v>347215.0</v>
      </c>
      <c r="G5" s="5" t="n">
        <v>114237.0</v>
      </c>
      <c r="H5" s="5" t="n">
        <v>80155.0</v>
      </c>
      <c r="I5" s="5" t="n">
        <v>37019.0</v>
      </c>
      <c r="J5" s="5" t="n">
        <v>18992.0</v>
      </c>
      <c r="K5" s="5" t="n">
        <v>14638.0</v>
      </c>
      <c r="L5" s="5" t="n">
        <v>8955.0</v>
      </c>
      <c r="M5" s="5" t="n">
        <v>50466.0</v>
      </c>
      <c r="N5" s="11" t="n">
        <f si="1" t="shared"/>
        <v>1040802.0</v>
      </c>
      <c r="O5" s="5" t="n">
        <v>7847175.0</v>
      </c>
      <c r="P5" s="5" t="n">
        <v>4754271.0</v>
      </c>
      <c r="Q5" s="11" t="n">
        <f si="2" t="shared"/>
        <v>990336.0</v>
      </c>
      <c r="R5" s="6" t="n">
        <f si="0" t="shared"/>
        <v>4.800664622915859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23939.0</v>
      </c>
      <c r="E6" s="5" t="n">
        <v>112643.0</v>
      </c>
      <c r="F6" s="5" t="n">
        <v>349258.0</v>
      </c>
      <c r="G6" s="5" t="n">
        <v>110650.0</v>
      </c>
      <c r="H6" s="5" t="n">
        <v>53174.0</v>
      </c>
      <c r="I6" s="5" t="n">
        <v>14959.0</v>
      </c>
      <c r="J6" s="5" t="n">
        <v>7021.0</v>
      </c>
      <c r="K6" s="5" t="n">
        <v>5548.0</v>
      </c>
      <c r="L6" s="5" t="n">
        <v>3378.0</v>
      </c>
      <c r="M6" s="5" t="n">
        <v>24270.0</v>
      </c>
      <c r="N6" s="11" t="n">
        <f si="1" t="shared"/>
        <v>704840.0</v>
      </c>
      <c r="O6" s="5" t="n">
        <v>3989064.0</v>
      </c>
      <c r="P6" s="5" t="n">
        <v>2844165.0</v>
      </c>
      <c r="Q6" s="11" t="n">
        <f si="2" t="shared"/>
        <v>680570.0</v>
      </c>
      <c r="R6" s="6" t="n">
        <f si="0" t="shared"/>
        <v>4.179092525383135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1878.0</v>
      </c>
      <c r="E7" s="5" t="n">
        <v>1631.0</v>
      </c>
      <c r="F7" s="5" t="n">
        <v>2718.0</v>
      </c>
      <c r="G7" s="5" t="n">
        <v>3458.0</v>
      </c>
      <c r="H7" s="5" t="n">
        <v>5409.0</v>
      </c>
      <c r="I7" s="5" t="n">
        <v>4098.0</v>
      </c>
      <c r="J7" s="5" t="n">
        <v>2304.0</v>
      </c>
      <c r="K7" s="5" t="n">
        <v>2145.0</v>
      </c>
      <c r="L7" s="5" t="n">
        <v>1339.0</v>
      </c>
      <c r="M7" s="5" t="n">
        <v>8021.0</v>
      </c>
      <c r="N7" s="11" t="n">
        <f si="1" t="shared"/>
        <v>33001.0</v>
      </c>
      <c r="O7" s="5" t="n">
        <v>2036605.0</v>
      </c>
      <c r="P7" s="5" t="n">
        <v>356568.0</v>
      </c>
      <c r="Q7" s="11" t="n">
        <f si="2" t="shared"/>
        <v>24980.0</v>
      </c>
      <c r="R7" s="6" t="n">
        <f si="0" t="shared"/>
        <v>14.27413931144916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962.0</v>
      </c>
      <c r="E8" s="5" t="n">
        <v>1635.0</v>
      </c>
      <c r="F8" s="5" t="n">
        <v>2289.0</v>
      </c>
      <c r="G8" s="5" t="n">
        <v>2047.0</v>
      </c>
      <c r="H8" s="5" t="n">
        <v>3787.0</v>
      </c>
      <c r="I8" s="5" t="n">
        <v>3738.0</v>
      </c>
      <c r="J8" s="5" t="n">
        <v>2055.0</v>
      </c>
      <c r="K8" s="5" t="n">
        <v>618.0</v>
      </c>
      <c r="L8" s="5" t="n">
        <v>311.0</v>
      </c>
      <c r="M8" s="5" t="n">
        <v>1863.0</v>
      </c>
      <c r="N8" s="11" t="n">
        <f si="1" t="shared"/>
        <v>19305.0</v>
      </c>
      <c r="O8" s="5" t="n">
        <v>434213.0</v>
      </c>
      <c r="P8" s="5" t="n">
        <v>179254.0</v>
      </c>
      <c r="Q8" s="11" t="n">
        <f si="2" t="shared"/>
        <v>17442.0</v>
      </c>
      <c r="R8" s="6" t="n">
        <f si="0" t="shared"/>
        <v>10.277147116156405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8453.0</v>
      </c>
      <c r="E9" s="5" t="n">
        <v>10214.0</v>
      </c>
      <c r="F9" s="5" t="n">
        <v>23577.0</v>
      </c>
      <c r="G9" s="5" t="n">
        <v>39526.0</v>
      </c>
      <c r="H9" s="5" t="n">
        <v>97375.0</v>
      </c>
      <c r="I9" s="5" t="n">
        <v>37754.0</v>
      </c>
      <c r="J9" s="5" t="n">
        <v>14113.0</v>
      </c>
      <c r="K9" s="5" t="n">
        <v>9154.0</v>
      </c>
      <c r="L9" s="5" t="n">
        <v>5911.0</v>
      </c>
      <c r="M9" s="5" t="n">
        <v>31442.0</v>
      </c>
      <c r="N9" s="11" t="n">
        <f si="1" t="shared"/>
        <v>277519.0</v>
      </c>
      <c r="O9" s="5" t="n">
        <v>8674796.0</v>
      </c>
      <c r="P9" s="5" t="n">
        <v>2385215.0</v>
      </c>
      <c r="Q9" s="11" t="n">
        <f si="2" t="shared"/>
        <v>246077.0</v>
      </c>
      <c r="R9" s="6" t="n">
        <f si="0" t="shared"/>
        <v>9.692961959061595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8157.0</v>
      </c>
      <c r="E10" s="5" t="n">
        <v>17065.0</v>
      </c>
      <c r="F10" s="5" t="n">
        <v>34600.0</v>
      </c>
      <c r="G10" s="5" t="n">
        <v>47387.0</v>
      </c>
      <c r="H10" s="5" t="n">
        <v>105663.0</v>
      </c>
      <c r="I10" s="5" t="n">
        <v>53468.0</v>
      </c>
      <c r="J10" s="5" t="n">
        <v>8740.0</v>
      </c>
      <c r="K10" s="5" t="n">
        <v>2383.0</v>
      </c>
      <c r="L10" s="5" t="n">
        <v>990.0</v>
      </c>
      <c r="M10" s="5" t="n">
        <v>6079.0</v>
      </c>
      <c r="N10" s="11" t="n">
        <f si="1" t="shared"/>
        <v>284532.0</v>
      </c>
      <c r="O10" s="5" t="n">
        <v>2202426.0</v>
      </c>
      <c r="P10" s="5" t="n">
        <v>1844461.0</v>
      </c>
      <c r="Q10" s="11" t="n">
        <f si="2" t="shared"/>
        <v>278453.0</v>
      </c>
      <c r="R10" s="6" t="n">
        <f si="0" t="shared"/>
        <v>6.623958082692591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7022.0</v>
      </c>
      <c r="E11" s="5" t="n">
        <v>3015.0</v>
      </c>
      <c r="F11" s="5" t="n">
        <v>5439.0</v>
      </c>
      <c r="G11" s="5" t="n">
        <v>8026.0</v>
      </c>
      <c r="H11" s="5" t="n">
        <v>21965.0</v>
      </c>
      <c r="I11" s="5" t="n">
        <v>21520.0</v>
      </c>
      <c r="J11" s="5" t="n">
        <v>6341.0</v>
      </c>
      <c r="K11" s="5" t="n">
        <v>5396.0</v>
      </c>
      <c r="L11" s="5" t="n">
        <v>2780.0</v>
      </c>
      <c r="M11" s="5" t="n">
        <v>70663.0</v>
      </c>
      <c r="N11" s="11" t="n">
        <f si="1" t="shared"/>
        <v>152167.0</v>
      </c>
      <c r="O11" s="5" t="n">
        <v>7.9337935E7</v>
      </c>
      <c r="P11" s="5" t="n">
        <v>1015092.0</v>
      </c>
      <c r="Q11" s="11" t="n">
        <f si="2" t="shared"/>
        <v>81504.0</v>
      </c>
      <c r="R11" s="6" t="n">
        <f si="0" t="shared"/>
        <v>12.454505300353357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9731.0</v>
      </c>
      <c r="E12" s="5" t="n">
        <v>25260.0</v>
      </c>
      <c r="F12" s="5" t="n">
        <v>84807.0</v>
      </c>
      <c r="G12" s="5" t="n">
        <v>88518.0</v>
      </c>
      <c r="H12" s="5" t="n">
        <v>86467.0</v>
      </c>
      <c r="I12" s="5" t="n">
        <v>40243.0</v>
      </c>
      <c r="J12" s="5" t="n">
        <v>4229.0</v>
      </c>
      <c r="K12" s="5" t="n">
        <v>4499.0</v>
      </c>
      <c r="L12" s="5" t="n">
        <v>3110.0</v>
      </c>
      <c r="M12" s="5" t="n">
        <v>84374.0</v>
      </c>
      <c r="N12" s="11" t="n">
        <f si="1" t="shared"/>
        <v>431238.0</v>
      </c>
      <c r="O12" s="5" t="n">
        <v>4.9337259E7</v>
      </c>
      <c r="P12" s="5" t="n">
        <v>2146547.0</v>
      </c>
      <c r="Q12" s="11" t="n">
        <f si="2" t="shared"/>
        <v>346864.0</v>
      </c>
      <c r="R12" s="6" t="n">
        <f si="0" t="shared"/>
        <v>6.18843984962406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6336.0</v>
      </c>
      <c r="E13" s="5" t="n">
        <v>24296.0</v>
      </c>
      <c r="F13" s="5" t="n">
        <v>57354.0</v>
      </c>
      <c r="G13" s="5" t="n">
        <v>38906.0</v>
      </c>
      <c r="H13" s="5" t="n">
        <v>30789.0</v>
      </c>
      <c r="I13" s="5" t="n">
        <v>76629.0</v>
      </c>
      <c r="J13" s="5" t="n">
        <v>3095.0</v>
      </c>
      <c r="K13" s="5" t="n">
        <v>3738.0</v>
      </c>
      <c r="L13" s="5" t="n">
        <v>2725.0</v>
      </c>
      <c r="M13" s="5" t="n">
        <v>40378.0</v>
      </c>
      <c r="N13" s="11" t="n">
        <f si="1" t="shared"/>
        <v>284246.0</v>
      </c>
      <c r="O13" s="5" t="n">
        <v>2.6965258E7</v>
      </c>
      <c r="P13" s="5" t="n">
        <v>1944469.0</v>
      </c>
      <c r="Q13" s="11" t="n">
        <f si="2" t="shared"/>
        <v>243868.0</v>
      </c>
      <c r="R13" s="6" t="n">
        <f si="0" t="shared"/>
        <v>7.9734487509636365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2285.0</v>
      </c>
      <c r="E14" s="5" t="n">
        <v>5133.0</v>
      </c>
      <c r="F14" s="5" t="n">
        <v>15650.0</v>
      </c>
      <c r="G14" s="5" t="n">
        <v>40815.0</v>
      </c>
      <c r="H14" s="5" t="n">
        <v>18631.0</v>
      </c>
      <c r="I14" s="5" t="n">
        <v>16554.0</v>
      </c>
      <c r="J14" s="5" t="n">
        <v>9165.0</v>
      </c>
      <c r="K14" s="5" t="n">
        <v>12601.0</v>
      </c>
      <c r="L14" s="5" t="n">
        <v>15145.0</v>
      </c>
      <c r="M14" s="5" t="n">
        <v>170226.0</v>
      </c>
      <c r="N14" s="11" t="n">
        <f si="1" t="shared"/>
        <v>306205.0</v>
      </c>
      <c r="O14" s="5" t="n">
        <v>1.02575711E8</v>
      </c>
      <c r="P14" s="5" t="n">
        <v>2496246.0</v>
      </c>
      <c r="Q14" s="11" t="n">
        <f si="2" t="shared"/>
        <v>135979.0</v>
      </c>
      <c r="R14" s="6" t="n">
        <f si="0" t="shared"/>
        <v>18.357584627037998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855.0</v>
      </c>
      <c r="E15" s="5" t="n">
        <f ref="E15:M15" si="3" t="shared">E16-E9-E10-E11-E12-E13-E14</f>
        <v>666.0</v>
      </c>
      <c r="F15" s="5" t="n">
        <f si="3" t="shared"/>
        <v>1656.0</v>
      </c>
      <c r="G15" s="5" t="n">
        <f si="3" t="shared"/>
        <v>3163.0</v>
      </c>
      <c r="H15" s="5" t="n">
        <f si="3" t="shared"/>
        <v>4144.0</v>
      </c>
      <c r="I15" s="5" t="n">
        <f si="3" t="shared"/>
        <v>3573.0</v>
      </c>
      <c r="J15" s="5" t="n">
        <f si="3" t="shared"/>
        <v>1330.0</v>
      </c>
      <c r="K15" s="5" t="n">
        <f si="3" t="shared"/>
        <v>890.0</v>
      </c>
      <c r="L15" s="5" t="n">
        <f si="3" t="shared"/>
        <v>589.0</v>
      </c>
      <c r="M15" s="5" t="n">
        <f si="3" t="shared"/>
        <v>3879.0</v>
      </c>
      <c r="N15" s="5" t="n">
        <f ref="N15" si="4" t="shared">N16-N9-N10-N11-N12-N13-N14</f>
        <v>20745.0</v>
      </c>
      <c r="O15" s="5" t="n">
        <f>O16-O9-O10-O11-O12-O13-O14</f>
        <v>1601052.0</v>
      </c>
      <c r="P15" s="5" t="n">
        <f>P16-P9-P10-P11-P12-P13-P14</f>
        <v>204208.0</v>
      </c>
      <c r="Q15" s="11" t="n">
        <f si="2" t="shared"/>
        <v>16866.0</v>
      </c>
      <c r="R15" s="6" t="n">
        <f si="0" t="shared"/>
        <v>12.107672240009487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42839.0</v>
      </c>
      <c r="E16" s="5" t="n">
        <v>85649.0</v>
      </c>
      <c r="F16" s="5" t="n">
        <v>223083.0</v>
      </c>
      <c r="G16" s="5" t="n">
        <v>266341.0</v>
      </c>
      <c r="H16" s="5" t="n">
        <v>365034.0</v>
      </c>
      <c r="I16" s="5" t="n">
        <v>249741.0</v>
      </c>
      <c r="J16" s="5" t="n">
        <v>47013.0</v>
      </c>
      <c r="K16" s="5" t="n">
        <v>38661.0</v>
      </c>
      <c r="L16" s="5" t="n">
        <v>31250.0</v>
      </c>
      <c r="M16" s="5" t="n">
        <v>407041.0</v>
      </c>
      <c r="N16" s="11" t="n">
        <f ref="N16:N48" si="5" t="shared">SUM(D16:M16)</f>
        <v>1756652.0</v>
      </c>
      <c r="O16" s="5" t="n">
        <v>2.70694437E8</v>
      </c>
      <c r="P16" s="5" t="n">
        <v>1.2036238E7</v>
      </c>
      <c r="Q16" s="11" t="n">
        <f si="2" t="shared"/>
        <v>1349611.0</v>
      </c>
      <c r="R16" s="6" t="n">
        <f si="0" t="shared"/>
        <v>8.918301643955184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3192.0</v>
      </c>
      <c r="E17" s="5" t="n">
        <f ref="E17:M17" si="6" t="shared">E18-E16-E3-E4-E5-E6-E7-E8</f>
        <v>8174.0</v>
      </c>
      <c r="F17" s="5" t="n">
        <f si="6" t="shared"/>
        <v>10953.0</v>
      </c>
      <c r="G17" s="5" t="n">
        <f si="6" t="shared"/>
        <v>7823.0</v>
      </c>
      <c r="H17" s="5" t="n">
        <f si="6" t="shared"/>
        <v>9496.0</v>
      </c>
      <c r="I17" s="5" t="n">
        <f si="6" t="shared"/>
        <v>7895.0</v>
      </c>
      <c r="J17" s="5" t="n">
        <f si="6" t="shared"/>
        <v>2786.0</v>
      </c>
      <c r="K17" s="5" t="n">
        <f si="6" t="shared"/>
        <v>1541.0</v>
      </c>
      <c r="L17" s="5" t="n">
        <f si="6" t="shared"/>
        <v>1025.0</v>
      </c>
      <c r="M17" s="5" t="n">
        <f si="6" t="shared"/>
        <v>4708.0</v>
      </c>
      <c r="N17" s="11" t="n">
        <f si="5" t="shared"/>
        <v>57593.0</v>
      </c>
      <c r="O17" s="5" t="n">
        <f>O18-O16-O3-O4-O5-O6-O7-O8</f>
        <v>1398685.0</v>
      </c>
      <c r="P17" s="5" t="n">
        <f>P18-P16-P3-P4-P5-P6-P7-P8</f>
        <v>436667.0</v>
      </c>
      <c r="Q17" s="11" t="n">
        <f si="2" t="shared"/>
        <v>52885.0</v>
      </c>
      <c r="R17" s="6" t="n">
        <f si="0" t="shared"/>
        <v>8.256915949702185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285557.0</v>
      </c>
      <c r="E18" s="5" t="n">
        <v>732029.0</v>
      </c>
      <c r="F18" s="5" t="n">
        <v>1210406.0</v>
      </c>
      <c r="G18" s="5" t="n">
        <v>751163.0</v>
      </c>
      <c r="H18" s="5" t="n">
        <v>757934.0</v>
      </c>
      <c r="I18" s="5" t="n">
        <v>414211.0</v>
      </c>
      <c r="J18" s="5" t="n">
        <v>111485.0</v>
      </c>
      <c r="K18" s="5" t="n">
        <v>76508.0</v>
      </c>
      <c r="L18" s="5" t="n">
        <v>59020.0</v>
      </c>
      <c r="M18" s="5" t="n">
        <v>659178.0</v>
      </c>
      <c r="N18" s="11" t="n">
        <f si="5" t="shared"/>
        <v>5057491.0</v>
      </c>
      <c r="O18" s="5" t="n">
        <v>3.04311421E8</v>
      </c>
      <c r="P18" s="5" t="n">
        <v>2.7702509E7</v>
      </c>
      <c r="Q18" s="11" t="n">
        <f si="2" t="shared"/>
        <v>4398313.0</v>
      </c>
      <c r="R18" s="6" t="n">
        <f si="0" t="shared"/>
        <v>6.2984396517482955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5442.0</v>
      </c>
      <c r="E19" s="5" t="n">
        <v>6387.0</v>
      </c>
      <c r="F19" s="5" t="n">
        <v>9025.0</v>
      </c>
      <c r="G19" s="5" t="n">
        <v>8354.0</v>
      </c>
      <c r="H19" s="5" t="n">
        <v>15130.0</v>
      </c>
      <c r="I19" s="5" t="n">
        <v>14889.0</v>
      </c>
      <c r="J19" s="5" t="n">
        <v>7390.0</v>
      </c>
      <c r="K19" s="5" t="n">
        <v>3202.0</v>
      </c>
      <c r="L19" s="5" t="n">
        <v>1447.0</v>
      </c>
      <c r="M19" s="5" t="n">
        <v>11385.0</v>
      </c>
      <c r="N19" s="11" t="n">
        <f si="5" t="shared"/>
        <v>82651.0</v>
      </c>
      <c r="O19" s="5" t="n">
        <v>1377425.0</v>
      </c>
      <c r="P19" s="5" t="n">
        <v>732381.0</v>
      </c>
      <c r="Q19" s="11" t="n">
        <f si="2" t="shared"/>
        <v>71266.0</v>
      </c>
      <c r="R19" s="6" t="n">
        <f si="0" t="shared"/>
        <v>10.276723823422108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43984.0</v>
      </c>
      <c r="E20" s="5" t="n">
        <v>39498.0</v>
      </c>
      <c r="F20" s="5" t="n">
        <v>50758.0</v>
      </c>
      <c r="G20" s="5" t="n">
        <v>46861.0</v>
      </c>
      <c r="H20" s="5" t="n">
        <v>97471.0</v>
      </c>
      <c r="I20" s="5" t="n">
        <v>103467.0</v>
      </c>
      <c r="J20" s="5" t="n">
        <v>42575.0</v>
      </c>
      <c r="K20" s="5" t="n">
        <v>19443.0</v>
      </c>
      <c r="L20" s="5" t="n">
        <v>9386.0</v>
      </c>
      <c r="M20" s="5" t="n">
        <v>59544.0</v>
      </c>
      <c r="N20" s="11" t="n">
        <f si="5" t="shared"/>
        <v>512987.0</v>
      </c>
      <c r="O20" s="5" t="n">
        <v>7165395.0</v>
      </c>
      <c r="P20" s="5" t="n">
        <v>4609326.0</v>
      </c>
      <c r="Q20" s="11" t="n">
        <f si="2" t="shared"/>
        <v>453443.0</v>
      </c>
      <c r="R20" s="6" t="n">
        <f si="0" t="shared"/>
        <v>10.165171807702402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310.0</v>
      </c>
      <c r="E21" s="5" t="n">
        <v>334.0</v>
      </c>
      <c r="F21" s="5" t="n">
        <v>331.0</v>
      </c>
      <c r="G21" s="5" t="n">
        <v>294.0</v>
      </c>
      <c r="H21" s="5" t="n">
        <v>584.0</v>
      </c>
      <c r="I21" s="5" t="n">
        <v>521.0</v>
      </c>
      <c r="J21" s="5" t="n">
        <v>303.0</v>
      </c>
      <c r="K21" s="5" t="n">
        <v>198.0</v>
      </c>
      <c r="L21" s="5" t="n">
        <v>101.0</v>
      </c>
      <c r="M21" s="5" t="n">
        <v>738.0</v>
      </c>
      <c r="N21" s="11" t="n">
        <f si="5" t="shared"/>
        <v>3714.0</v>
      </c>
      <c r="O21" s="5" t="n">
        <v>108242.0</v>
      </c>
      <c r="P21" s="5" t="n">
        <v>35277.0</v>
      </c>
      <c r="Q21" s="11" t="n">
        <f si="2" t="shared"/>
        <v>2976.0</v>
      </c>
      <c r="R21" s="6" t="n">
        <f si="0" t="shared"/>
        <v>11.85383064516129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212.0</v>
      </c>
      <c r="E22" s="5" t="n">
        <v>306.0</v>
      </c>
      <c r="F22" s="5" t="n">
        <v>416.0</v>
      </c>
      <c r="G22" s="5" t="n">
        <v>385.0</v>
      </c>
      <c r="H22" s="5" t="n">
        <v>585.0</v>
      </c>
      <c r="I22" s="5" t="n">
        <v>659.0</v>
      </c>
      <c r="J22" s="5" t="n">
        <v>378.0</v>
      </c>
      <c r="K22" s="5" t="n">
        <v>227.0</v>
      </c>
      <c r="L22" s="5" t="n">
        <v>106.0</v>
      </c>
      <c r="M22" s="5" t="n">
        <v>556.0</v>
      </c>
      <c r="N22" s="11" t="n">
        <f si="5" t="shared"/>
        <v>3830.0</v>
      </c>
      <c r="O22" s="5" t="n">
        <v>127181.0</v>
      </c>
      <c r="P22" s="5" t="n">
        <v>40529.0</v>
      </c>
      <c r="Q22" s="11" t="n">
        <f si="2" t="shared"/>
        <v>3274.0</v>
      </c>
      <c r="R22" s="6" t="n">
        <f si="0" t="shared"/>
        <v>12.379047037263286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44.0</v>
      </c>
      <c r="E23" s="5" t="n">
        <v>79.0</v>
      </c>
      <c r="F23" s="5" t="n">
        <v>79.0</v>
      </c>
      <c r="G23" s="5" t="n">
        <v>102.0</v>
      </c>
      <c r="H23" s="5" t="n">
        <v>161.0</v>
      </c>
      <c r="I23" s="5" t="n">
        <v>134.0</v>
      </c>
      <c r="J23" s="5" t="n">
        <v>103.0</v>
      </c>
      <c r="K23" s="5" t="n">
        <v>70.0</v>
      </c>
      <c r="L23" s="5" t="n">
        <v>31.0</v>
      </c>
      <c r="M23" s="5" t="n">
        <v>119.0</v>
      </c>
      <c r="N23" s="11" t="n">
        <f si="5" t="shared"/>
        <v>922.0</v>
      </c>
      <c r="O23" s="5" t="n">
        <v>26059.0</v>
      </c>
      <c r="P23" s="5" t="n">
        <v>10728.0</v>
      </c>
      <c r="Q23" s="11" t="n">
        <f si="2" t="shared"/>
        <v>803.0</v>
      </c>
      <c r="R23" s="6" t="n">
        <f si="0" t="shared"/>
        <v>13.359900373599004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515.0</v>
      </c>
      <c r="E24" s="5" t="n">
        <f ref="E24:M24" si="7" t="shared">E25-E19-E20-E21-E22-E23</f>
        <v>601.0</v>
      </c>
      <c r="F24" s="5" t="n">
        <f si="7" t="shared"/>
        <v>605.0</v>
      </c>
      <c r="G24" s="5" t="n">
        <f si="7" t="shared"/>
        <v>594.0</v>
      </c>
      <c r="H24" s="5" t="n">
        <f si="7" t="shared"/>
        <v>1145.0</v>
      </c>
      <c r="I24" s="5" t="n">
        <f si="7" t="shared"/>
        <v>1369.0</v>
      </c>
      <c r="J24" s="5" t="n">
        <f si="7" t="shared"/>
        <v>1147.0</v>
      </c>
      <c r="K24" s="5" t="n">
        <f si="7" t="shared"/>
        <v>711.0</v>
      </c>
      <c r="L24" s="5" t="n">
        <f si="7" t="shared"/>
        <v>593.0</v>
      </c>
      <c r="M24" s="5" t="n">
        <f si="7" t="shared"/>
        <v>2845.0</v>
      </c>
      <c r="N24" s="11" t="n">
        <f si="5" t="shared"/>
        <v>10125.0</v>
      </c>
      <c r="O24" s="5" t="n">
        <f>O25-O19-O20-O21-O22-O23</f>
        <v>966341.0</v>
      </c>
      <c r="P24" s="5" t="n">
        <f>P25-P19-P20-P21-P22-P23</f>
        <v>131032.0</v>
      </c>
      <c r="Q24" s="11" t="n">
        <f si="2" t="shared"/>
        <v>7280.0</v>
      </c>
      <c r="R24" s="6" t="n">
        <f si="0" t="shared"/>
        <v>17.998901098901097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50507.0</v>
      </c>
      <c r="E25" s="5" t="n">
        <v>47205.0</v>
      </c>
      <c r="F25" s="5" t="n">
        <v>61214.0</v>
      </c>
      <c r="G25" s="5" t="n">
        <v>56590.0</v>
      </c>
      <c r="H25" s="5" t="n">
        <v>115076.0</v>
      </c>
      <c r="I25" s="5" t="n">
        <v>121039.0</v>
      </c>
      <c r="J25" s="5" t="n">
        <v>51896.0</v>
      </c>
      <c r="K25" s="5" t="n">
        <v>23851.0</v>
      </c>
      <c r="L25" s="5" t="n">
        <v>11664.0</v>
      </c>
      <c r="M25" s="5" t="n">
        <v>75187.0</v>
      </c>
      <c r="N25" s="11" t="n">
        <f si="5" t="shared"/>
        <v>614229.0</v>
      </c>
      <c r="O25" s="5" t="n">
        <v>9770643.0</v>
      </c>
      <c r="P25" s="5" t="n">
        <v>5559273.0</v>
      </c>
      <c r="Q25" s="11" t="n">
        <f si="2" t="shared"/>
        <v>539042.0</v>
      </c>
      <c r="R25" s="6" t="n">
        <f si="0" t="shared"/>
        <v>10.313246463169845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541.0</v>
      </c>
      <c r="E26" s="5" t="n">
        <v>356.0</v>
      </c>
      <c r="F26" s="5" t="n">
        <v>461.0</v>
      </c>
      <c r="G26" s="5" t="n">
        <v>427.0</v>
      </c>
      <c r="H26" s="5" t="n">
        <v>887.0</v>
      </c>
      <c r="I26" s="5" t="n">
        <v>1480.0</v>
      </c>
      <c r="J26" s="5" t="n">
        <v>813.0</v>
      </c>
      <c r="K26" s="5" t="n">
        <v>494.0</v>
      </c>
      <c r="L26" s="5" t="n">
        <v>203.0</v>
      </c>
      <c r="M26" s="5" t="n">
        <v>770.0</v>
      </c>
      <c r="N26" s="11" t="n">
        <f si="5" t="shared"/>
        <v>6432.0</v>
      </c>
      <c r="O26" s="5" t="n">
        <v>130839.0</v>
      </c>
      <c r="P26" s="5" t="n">
        <v>80212.0</v>
      </c>
      <c r="Q26" s="11" t="n">
        <f si="2" t="shared"/>
        <v>5662.0</v>
      </c>
      <c r="R26" s="6" t="n">
        <f si="0" t="shared"/>
        <v>14.166725538678913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1846.0</v>
      </c>
      <c r="E27" s="5" t="n">
        <v>2230.0</v>
      </c>
      <c r="F27" s="5" t="n">
        <v>2542.0</v>
      </c>
      <c r="G27" s="5" t="n">
        <v>2476.0</v>
      </c>
      <c r="H27" s="5" t="n">
        <v>5916.0</v>
      </c>
      <c r="I27" s="5" t="n">
        <v>8686.0</v>
      </c>
      <c r="J27" s="5" t="n">
        <v>4856.0</v>
      </c>
      <c r="K27" s="5" t="n">
        <v>2550.0</v>
      </c>
      <c r="L27" s="5" t="n">
        <v>1374.0</v>
      </c>
      <c r="M27" s="5" t="n">
        <v>4424.0</v>
      </c>
      <c r="N27" s="11" t="n">
        <f si="5" t="shared"/>
        <v>36900.0</v>
      </c>
      <c r="O27" s="5" t="n">
        <v>925645.0</v>
      </c>
      <c r="P27" s="5" t="n">
        <v>474122.0</v>
      </c>
      <c r="Q27" s="11" t="n">
        <f si="2" t="shared"/>
        <v>32476.0</v>
      </c>
      <c r="R27" s="6" t="n">
        <f si="0" t="shared"/>
        <v>14.59915014164306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4466.0</v>
      </c>
      <c r="E28" s="5" t="n">
        <v>3291.0</v>
      </c>
      <c r="F28" s="5" t="n">
        <v>4137.0</v>
      </c>
      <c r="G28" s="5" t="n">
        <v>3650.0</v>
      </c>
      <c r="H28" s="5" t="n">
        <v>8710.0</v>
      </c>
      <c r="I28" s="5" t="n">
        <v>11810.0</v>
      </c>
      <c r="J28" s="5" t="n">
        <v>6629.0</v>
      </c>
      <c r="K28" s="5" t="n">
        <v>2317.0</v>
      </c>
      <c r="L28" s="5" t="n">
        <v>973.0</v>
      </c>
      <c r="M28" s="5" t="n">
        <v>13180.0</v>
      </c>
      <c r="N28" s="11" t="n">
        <f si="5" t="shared"/>
        <v>59163.0</v>
      </c>
      <c r="O28" s="5" t="n">
        <v>799888.0</v>
      </c>
      <c r="P28" s="5" t="n">
        <v>532024.0</v>
      </c>
      <c r="Q28" s="11" t="n">
        <f si="2" t="shared"/>
        <v>45983.0</v>
      </c>
      <c r="R28" s="6" t="n">
        <f si="0" t="shared"/>
        <v>11.570015005545528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1113.0</v>
      </c>
      <c r="E29" s="5" t="n">
        <v>1441.0</v>
      </c>
      <c r="F29" s="5" t="n">
        <v>1536.0</v>
      </c>
      <c r="G29" s="5" t="n">
        <v>1149.0</v>
      </c>
      <c r="H29" s="5" t="n">
        <v>2210.0</v>
      </c>
      <c r="I29" s="5" t="n">
        <v>2367.0</v>
      </c>
      <c r="J29" s="5" t="n">
        <v>985.0</v>
      </c>
      <c r="K29" s="5" t="n">
        <v>604.0</v>
      </c>
      <c r="L29" s="5" t="n">
        <v>380.0</v>
      </c>
      <c r="M29" s="5" t="n">
        <v>2510.0</v>
      </c>
      <c r="N29" s="11" t="n">
        <f si="5" t="shared"/>
        <v>14295.0</v>
      </c>
      <c r="O29" s="5" t="n">
        <v>242874.0</v>
      </c>
      <c r="P29" s="5" t="n">
        <v>127709.0</v>
      </c>
      <c r="Q29" s="11" t="n">
        <f si="2" t="shared"/>
        <v>11785.0</v>
      </c>
      <c r="R29" s="6" t="n">
        <f si="0" t="shared"/>
        <v>10.8365719134493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1479.0</v>
      </c>
      <c r="E30" s="5" t="n">
        <v>1240.0</v>
      </c>
      <c r="F30" s="5" t="n">
        <v>1524.0</v>
      </c>
      <c r="G30" s="5" t="n">
        <v>1513.0</v>
      </c>
      <c r="H30" s="5" t="n">
        <v>3413.0</v>
      </c>
      <c r="I30" s="5" t="n">
        <v>4219.0</v>
      </c>
      <c r="J30" s="5" t="n">
        <v>2881.0</v>
      </c>
      <c r="K30" s="5" t="n">
        <v>1075.0</v>
      </c>
      <c r="L30" s="5" t="n">
        <v>377.0</v>
      </c>
      <c r="M30" s="5" t="n">
        <v>1984.0</v>
      </c>
      <c r="N30" s="11" t="n">
        <f si="5" t="shared"/>
        <v>19705.0</v>
      </c>
      <c r="O30" s="5" t="n">
        <v>299792.0</v>
      </c>
      <c r="P30" s="5" t="n">
        <v>216193.0</v>
      </c>
      <c r="Q30" s="11" t="n">
        <f si="2" t="shared"/>
        <v>17721.0</v>
      </c>
      <c r="R30" s="6" t="n">
        <f si="0" t="shared"/>
        <v>12.19981942328311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567.0</v>
      </c>
      <c r="E31" s="5" t="n">
        <v>731.0</v>
      </c>
      <c r="F31" s="5" t="n">
        <v>978.0</v>
      </c>
      <c r="G31" s="5" t="n">
        <v>874.0</v>
      </c>
      <c r="H31" s="5" t="n">
        <v>1942.0</v>
      </c>
      <c r="I31" s="5" t="n">
        <v>2443.0</v>
      </c>
      <c r="J31" s="5" t="n">
        <v>1252.0</v>
      </c>
      <c r="K31" s="5" t="n">
        <v>378.0</v>
      </c>
      <c r="L31" s="5" t="n">
        <v>147.0</v>
      </c>
      <c r="M31" s="5" t="n">
        <v>703.0</v>
      </c>
      <c r="N31" s="11" t="n">
        <f si="5" t="shared"/>
        <v>10015.0</v>
      </c>
      <c r="O31" s="5" t="n">
        <v>135249.0</v>
      </c>
      <c r="P31" s="5" t="n">
        <v>99612.0</v>
      </c>
      <c r="Q31" s="11" t="n">
        <f si="2" t="shared"/>
        <v>9312.0</v>
      </c>
      <c r="R31" s="6" t="n">
        <f si="0" t="shared"/>
        <v>10.697164948453608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679.0</v>
      </c>
      <c r="E32" s="5" t="n">
        <v>913.0</v>
      </c>
      <c r="F32" s="5" t="n">
        <v>1115.0</v>
      </c>
      <c r="G32" s="5" t="n">
        <v>939.0</v>
      </c>
      <c r="H32" s="5" t="n">
        <v>1887.0</v>
      </c>
      <c r="I32" s="5" t="n">
        <v>2286.0</v>
      </c>
      <c r="J32" s="5" t="n">
        <v>1075.0</v>
      </c>
      <c r="K32" s="5" t="n">
        <v>605.0</v>
      </c>
      <c r="L32" s="5" t="n">
        <v>314.0</v>
      </c>
      <c r="M32" s="5" t="n">
        <v>874.0</v>
      </c>
      <c r="N32" s="11" t="n">
        <f si="5" t="shared"/>
        <v>10687.0</v>
      </c>
      <c r="O32" s="5" t="n">
        <v>218206.0</v>
      </c>
      <c r="P32" s="5" t="n">
        <v>118094.0</v>
      </c>
      <c r="Q32" s="11" t="n">
        <f si="2" t="shared"/>
        <v>9813.0</v>
      </c>
      <c r="R32" s="6" t="n">
        <f si="0" t="shared"/>
        <v>12.034444104758993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5296.0</v>
      </c>
      <c r="E33" s="5" t="n">
        <v>4390.0</v>
      </c>
      <c r="F33" s="5" t="n">
        <v>5431.0</v>
      </c>
      <c r="G33" s="5" t="n">
        <v>4689.0</v>
      </c>
      <c r="H33" s="5" t="n">
        <v>8789.0</v>
      </c>
      <c r="I33" s="5" t="n">
        <v>9728.0</v>
      </c>
      <c r="J33" s="5" t="n">
        <v>5564.0</v>
      </c>
      <c r="K33" s="5" t="n">
        <v>3101.0</v>
      </c>
      <c r="L33" s="5" t="n">
        <v>1450.0</v>
      </c>
      <c r="M33" s="5" t="n">
        <v>8227.0</v>
      </c>
      <c r="N33" s="11" t="n">
        <f si="5" t="shared"/>
        <v>56665.0</v>
      </c>
      <c r="O33" s="5" t="n">
        <v>1208323.0</v>
      </c>
      <c r="P33" s="5" t="n">
        <v>573128.0</v>
      </c>
      <c r="Q33" s="11" t="n">
        <f si="2" t="shared"/>
        <v>48438.0</v>
      </c>
      <c r="R33" s="6" t="n">
        <f si="0" t="shared"/>
        <v>11.832197861183369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509.0</v>
      </c>
      <c r="E34" s="5" t="n">
        <v>547.0</v>
      </c>
      <c r="F34" s="5" t="n">
        <v>625.0</v>
      </c>
      <c r="G34" s="5" t="n">
        <v>517.0</v>
      </c>
      <c r="H34" s="5" t="n">
        <v>1100.0</v>
      </c>
      <c r="I34" s="5" t="n">
        <v>1664.0</v>
      </c>
      <c r="J34" s="5" t="n">
        <v>848.0</v>
      </c>
      <c r="K34" s="5" t="n">
        <v>338.0</v>
      </c>
      <c r="L34" s="5" t="n">
        <v>116.0</v>
      </c>
      <c r="M34" s="5" t="n">
        <v>1454.0</v>
      </c>
      <c r="N34" s="11" t="n">
        <f si="5" t="shared"/>
        <v>7718.0</v>
      </c>
      <c r="O34" s="5" t="n">
        <v>102108.0</v>
      </c>
      <c r="P34" s="5" t="n">
        <v>71430.0</v>
      </c>
      <c r="Q34" s="11" t="n">
        <f si="2" t="shared"/>
        <v>6264.0</v>
      </c>
      <c r="R34" s="6" t="n">
        <f si="0" t="shared"/>
        <v>11.403256704980842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210.0</v>
      </c>
      <c r="E35" s="5" t="n">
        <v>109.0</v>
      </c>
      <c r="F35" s="5" t="n">
        <v>118.0</v>
      </c>
      <c r="G35" s="5" t="n">
        <v>96.0</v>
      </c>
      <c r="H35" s="5" t="n">
        <v>208.0</v>
      </c>
      <c r="I35" s="5" t="n">
        <v>199.0</v>
      </c>
      <c r="J35" s="5" t="n">
        <v>91.0</v>
      </c>
      <c r="K35" s="5" t="n">
        <v>34.0</v>
      </c>
      <c r="L35" s="5" t="n">
        <v>25.0</v>
      </c>
      <c r="M35" s="5" t="n">
        <v>233.0</v>
      </c>
      <c r="N35" s="11" t="n">
        <f si="5" t="shared"/>
        <v>1323.0</v>
      </c>
      <c r="O35" s="5" t="n">
        <v>21691.0</v>
      </c>
      <c r="P35" s="5" t="n">
        <v>9982.0</v>
      </c>
      <c r="Q35" s="11" t="n">
        <f si="2" t="shared"/>
        <v>1090.0</v>
      </c>
      <c r="R35" s="6" t="n">
        <f si="0" t="shared"/>
        <v>9.157798165137615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262.0</v>
      </c>
      <c r="E36" s="5" t="n">
        <v>393.0</v>
      </c>
      <c r="F36" s="5" t="n">
        <v>465.0</v>
      </c>
      <c r="G36" s="5" t="n">
        <v>495.0</v>
      </c>
      <c r="H36" s="5" t="n">
        <v>961.0</v>
      </c>
      <c r="I36" s="5" t="n">
        <v>1168.0</v>
      </c>
      <c r="J36" s="5" t="n">
        <v>629.0</v>
      </c>
      <c r="K36" s="5" t="n">
        <v>279.0</v>
      </c>
      <c r="L36" s="5" t="n">
        <v>162.0</v>
      </c>
      <c r="M36" s="5" t="n">
        <v>387.0</v>
      </c>
      <c r="N36" s="11" t="n">
        <f si="5" t="shared"/>
        <v>5201.0</v>
      </c>
      <c r="O36" s="5" t="n">
        <v>92474.0</v>
      </c>
      <c r="P36" s="5" t="n">
        <v>60530.0</v>
      </c>
      <c r="Q36" s="11" t="n">
        <f si="2" t="shared"/>
        <v>4814.0</v>
      </c>
      <c r="R36" s="6" t="n">
        <f si="0" t="shared"/>
        <v>12.573743248857499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346.0</v>
      </c>
      <c r="E37" s="5" t="n">
        <v>296.0</v>
      </c>
      <c r="F37" s="5" t="n">
        <v>361.0</v>
      </c>
      <c r="G37" s="5" t="n">
        <v>320.0</v>
      </c>
      <c r="H37" s="5" t="n">
        <v>1017.0</v>
      </c>
      <c r="I37" s="5" t="n">
        <v>929.0</v>
      </c>
      <c r="J37" s="5" t="n">
        <v>493.0</v>
      </c>
      <c r="K37" s="5" t="n">
        <v>450.0</v>
      </c>
      <c r="L37" s="5" t="n">
        <v>270.0</v>
      </c>
      <c r="M37" s="5" t="n">
        <v>1331.0</v>
      </c>
      <c r="N37" s="11" t="n">
        <f si="5" t="shared"/>
        <v>5813.0</v>
      </c>
      <c r="O37" s="5" t="n">
        <v>318065.0</v>
      </c>
      <c r="P37" s="5" t="n">
        <v>71098.0</v>
      </c>
      <c r="Q37" s="11" t="n">
        <f si="2" t="shared"/>
        <v>4482.0</v>
      </c>
      <c r="R37" s="6" t="n">
        <f si="0" t="shared"/>
        <v>15.863007585899153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4076.0</v>
      </c>
      <c r="E38" s="5" t="n">
        <f ref="E38:M38" si="8" t="shared">E39-E26-E27-E28-E29-E30-E31-E32-E33-E34-E35-E36-E37</f>
        <v>3024.0</v>
      </c>
      <c r="F38" s="5" t="n">
        <f si="8" t="shared"/>
        <v>4018.0</v>
      </c>
      <c r="G38" s="5" t="n">
        <f si="8" t="shared"/>
        <v>3491.0</v>
      </c>
      <c r="H38" s="5" t="n">
        <f si="8" t="shared"/>
        <v>7518.0</v>
      </c>
      <c r="I38" s="5" t="n">
        <f si="8" t="shared"/>
        <v>8605.0</v>
      </c>
      <c r="J38" s="5" t="n">
        <f si="8" t="shared"/>
        <v>4453.0</v>
      </c>
      <c r="K38" s="5" t="n">
        <f si="8" t="shared"/>
        <v>2862.0</v>
      </c>
      <c r="L38" s="5" t="n">
        <f si="8" t="shared"/>
        <v>1296.0</v>
      </c>
      <c r="M38" s="5" t="n">
        <f si="8" t="shared"/>
        <v>8234.0</v>
      </c>
      <c r="N38" s="11" t="n">
        <f si="5" t="shared"/>
        <v>47577.0</v>
      </c>
      <c r="O38" s="5" t="n">
        <f>O39-O26-O27-O28-O29-O30-O31-O32-O33-O34-O35-O36-O37</f>
        <v>1005949.0</v>
      </c>
      <c r="P38" s="5" t="n">
        <f>P39-P26-P27-P28-P29-P30-P31-P32-P33-P34-P35-P36-P37</f>
        <v>495048.0</v>
      </c>
      <c r="Q38" s="11" t="n">
        <f si="2" t="shared"/>
        <v>39343.0</v>
      </c>
      <c r="R38" s="6" t="n">
        <f si="0" t="shared"/>
        <v>12.582873700531225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21390.0</v>
      </c>
      <c r="E39" s="5" t="n">
        <v>18961.0</v>
      </c>
      <c r="F39" s="5" t="n">
        <v>23311.0</v>
      </c>
      <c r="G39" s="5" t="n">
        <v>20636.0</v>
      </c>
      <c r="H39" s="5" t="n">
        <v>44558.0</v>
      </c>
      <c r="I39" s="5" t="n">
        <v>55584.0</v>
      </c>
      <c r="J39" s="5" t="n">
        <v>30569.0</v>
      </c>
      <c r="K39" s="5" t="n">
        <v>15087.0</v>
      </c>
      <c r="L39" s="5" t="n">
        <v>7087.0</v>
      </c>
      <c r="M39" s="5" t="n">
        <v>44311.0</v>
      </c>
      <c r="N39" s="11" t="n">
        <f si="5" t="shared"/>
        <v>281494.0</v>
      </c>
      <c r="O39" s="5" t="n">
        <v>5501103.0</v>
      </c>
      <c r="P39" s="5" t="n">
        <v>2929182.0</v>
      </c>
      <c r="Q39" s="11" t="n">
        <f si="2" t="shared"/>
        <v>237183.0</v>
      </c>
      <c r="R39" s="6" t="n">
        <f si="0" t="shared"/>
        <v>12.349881736886708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6039.0</v>
      </c>
      <c r="E40" s="5" t="n">
        <v>5030.0</v>
      </c>
      <c r="F40" s="5" t="n">
        <v>7357.0</v>
      </c>
      <c r="G40" s="5" t="n">
        <v>8182.0</v>
      </c>
      <c r="H40" s="5" t="n">
        <v>18409.0</v>
      </c>
      <c r="I40" s="5" t="n">
        <v>20010.0</v>
      </c>
      <c r="J40" s="5" t="n">
        <v>7120.0</v>
      </c>
      <c r="K40" s="5" t="n">
        <v>2290.0</v>
      </c>
      <c r="L40" s="5" t="n">
        <v>840.0</v>
      </c>
      <c r="M40" s="5" t="n">
        <v>12323.0</v>
      </c>
      <c r="N40" s="11" t="n">
        <f si="5" t="shared"/>
        <v>87600.0</v>
      </c>
      <c r="O40" s="5" t="n">
        <v>926182.0</v>
      </c>
      <c r="P40" s="5" t="n">
        <v>702055.0</v>
      </c>
      <c r="Q40" s="11" t="n">
        <f si="2" t="shared"/>
        <v>75277.0</v>
      </c>
      <c r="R40" s="6" t="n">
        <f si="0" t="shared"/>
        <v>9.326288242092538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867.0</v>
      </c>
      <c r="E41" s="5" t="n">
        <v>759.0</v>
      </c>
      <c r="F41" s="5" t="n">
        <v>1204.0</v>
      </c>
      <c r="G41" s="5" t="n">
        <v>1116.0</v>
      </c>
      <c r="H41" s="5" t="n">
        <v>2462.0</v>
      </c>
      <c r="I41" s="5" t="n">
        <v>2688.0</v>
      </c>
      <c r="J41" s="5" t="n">
        <v>1360.0</v>
      </c>
      <c r="K41" s="5" t="n">
        <v>547.0</v>
      </c>
      <c r="L41" s="5" t="n">
        <v>220.0</v>
      </c>
      <c r="M41" s="5" t="n">
        <v>1882.0</v>
      </c>
      <c r="N41" s="11" t="n">
        <f si="5" t="shared"/>
        <v>13105.0</v>
      </c>
      <c r="O41" s="5" t="n">
        <v>201437.0</v>
      </c>
      <c r="P41" s="5" t="n">
        <v>123049.0</v>
      </c>
      <c r="Q41" s="11" t="n">
        <f si="2" t="shared"/>
        <v>11223.0</v>
      </c>
      <c r="R41" s="6" t="n">
        <f si="0" t="shared"/>
        <v>10.964002494876592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345.0</v>
      </c>
      <c r="E42" s="5" t="n">
        <f ref="E42:M42" si="9" t="shared">E43-E40-E41</f>
        <v>115.0</v>
      </c>
      <c r="F42" s="5" t="n">
        <f si="9" t="shared"/>
        <v>82.0</v>
      </c>
      <c r="G42" s="5" t="n">
        <f si="9" t="shared"/>
        <v>104.0</v>
      </c>
      <c r="H42" s="5" t="n">
        <f si="9" t="shared"/>
        <v>380.0</v>
      </c>
      <c r="I42" s="5" t="n">
        <f si="9" t="shared"/>
        <v>375.0</v>
      </c>
      <c r="J42" s="5" t="n">
        <f si="9" t="shared"/>
        <v>290.0</v>
      </c>
      <c r="K42" s="5" t="n">
        <f si="9" t="shared"/>
        <v>111.0</v>
      </c>
      <c r="L42" s="5" t="n">
        <f si="9" t="shared"/>
        <v>44.0</v>
      </c>
      <c r="M42" s="5" t="n">
        <f si="9" t="shared"/>
        <v>271.0</v>
      </c>
      <c r="N42" s="11" t="n">
        <f si="5" t="shared"/>
        <v>2117.0</v>
      </c>
      <c r="O42" s="5" t="n">
        <f>O43-O40-O41</f>
        <v>83556.0</v>
      </c>
      <c r="P42" s="5" t="n">
        <f>P43-P40-P41</f>
        <v>22222.0</v>
      </c>
      <c r="Q42" s="11" t="n">
        <f si="2" t="shared"/>
        <v>1846.0</v>
      </c>
      <c r="R42" s="6" t="n">
        <f si="0" t="shared"/>
        <v>12.037919826652221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7251.0</v>
      </c>
      <c r="E43" s="5" t="n">
        <v>5904.0</v>
      </c>
      <c r="F43" s="5" t="n">
        <v>8643.0</v>
      </c>
      <c r="G43" s="5" t="n">
        <v>9402.0</v>
      </c>
      <c r="H43" s="5" t="n">
        <v>21251.0</v>
      </c>
      <c r="I43" s="5" t="n">
        <v>23073.0</v>
      </c>
      <c r="J43" s="5" t="n">
        <v>8770.0</v>
      </c>
      <c r="K43" s="5" t="n">
        <v>2948.0</v>
      </c>
      <c r="L43" s="5" t="n">
        <v>1104.0</v>
      </c>
      <c r="M43" s="5" t="n">
        <v>14476.0</v>
      </c>
      <c r="N43" s="11" t="n">
        <f si="5" t="shared"/>
        <v>102822.0</v>
      </c>
      <c r="O43" s="5" t="n">
        <v>1211175.0</v>
      </c>
      <c r="P43" s="5" t="n">
        <v>847326.0</v>
      </c>
      <c r="Q43" s="11" t="n">
        <f si="2" t="shared"/>
        <v>88346.0</v>
      </c>
      <c r="R43" s="6" t="n">
        <f si="0" t="shared"/>
        <v>9.590994498902043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119.0</v>
      </c>
      <c r="E44" s="8" t="n">
        <v>104.0</v>
      </c>
      <c r="F44" s="8" t="n">
        <v>129.0</v>
      </c>
      <c r="G44" s="8" t="n">
        <v>134.0</v>
      </c>
      <c r="H44" s="8" t="n">
        <v>323.0</v>
      </c>
      <c r="I44" s="8" t="n">
        <v>591.0</v>
      </c>
      <c r="J44" s="8" t="n">
        <v>357.0</v>
      </c>
      <c r="K44" s="8" t="n">
        <v>366.0</v>
      </c>
      <c r="L44" s="8" t="n">
        <v>211.0</v>
      </c>
      <c r="M44" s="8" t="n">
        <v>1569.0</v>
      </c>
      <c r="N44" s="11" t="n">
        <f si="5" t="shared"/>
        <v>3903.0</v>
      </c>
      <c r="O44" s="8" t="n">
        <v>551451.0</v>
      </c>
      <c r="P44" s="8" t="n">
        <v>50184.0</v>
      </c>
      <c r="Q44" s="11" t="n">
        <f si="2" t="shared"/>
        <v>2334.0</v>
      </c>
      <c r="R44" s="6" t="n">
        <f si="0" t="shared"/>
        <v>21.5012853470437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99.0</v>
      </c>
      <c r="E45" s="8" t="n">
        <f ref="E45:M45" si="10" t="shared">E46-E44</f>
        <v>171.0</v>
      </c>
      <c r="F45" s="8" t="n">
        <f si="10" t="shared"/>
        <v>227.0</v>
      </c>
      <c r="G45" s="8" t="n">
        <f si="10" t="shared"/>
        <v>278.0</v>
      </c>
      <c r="H45" s="8" t="n">
        <f si="10" t="shared"/>
        <v>712.0</v>
      </c>
      <c r="I45" s="8" t="n">
        <f si="10" t="shared"/>
        <v>767.0</v>
      </c>
      <c r="J45" s="8" t="n">
        <f si="10" t="shared"/>
        <v>685.0</v>
      </c>
      <c r="K45" s="8" t="n">
        <f si="10" t="shared"/>
        <v>281.0</v>
      </c>
      <c r="L45" s="8" t="n">
        <f si="10" t="shared"/>
        <v>342.0</v>
      </c>
      <c r="M45" s="8" t="n">
        <f si="10" t="shared"/>
        <v>1672.0</v>
      </c>
      <c r="N45" s="11" t="n">
        <f si="5" t="shared"/>
        <v>5234.0</v>
      </c>
      <c r="O45" s="8" t="n">
        <f>O46-O44</f>
        <v>768429.0</v>
      </c>
      <c r="P45" s="8" t="n">
        <f>P46-P44</f>
        <v>71965.0</v>
      </c>
      <c r="Q45" s="11" t="n">
        <f si="2" t="shared"/>
        <v>3562.0</v>
      </c>
      <c r="R45" s="6" t="n">
        <f si="0" t="shared"/>
        <v>20.203537338573835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218.0</v>
      </c>
      <c r="E46" s="8" t="n">
        <v>275.0</v>
      </c>
      <c r="F46" s="8" t="n">
        <v>356.0</v>
      </c>
      <c r="G46" s="8" t="n">
        <v>412.0</v>
      </c>
      <c r="H46" s="8" t="n">
        <v>1035.0</v>
      </c>
      <c r="I46" s="8" t="n">
        <v>1358.0</v>
      </c>
      <c r="J46" s="8" t="n">
        <v>1042.0</v>
      </c>
      <c r="K46" s="8" t="n">
        <v>647.0</v>
      </c>
      <c r="L46" s="8" t="n">
        <v>553.0</v>
      </c>
      <c r="M46" s="8" t="n">
        <v>3241.0</v>
      </c>
      <c r="N46" s="11" t="n">
        <f si="5" t="shared"/>
        <v>9137.0</v>
      </c>
      <c r="O46" s="8" t="n">
        <v>1319880.0</v>
      </c>
      <c r="P46" s="8" t="n">
        <v>122149.0</v>
      </c>
      <c r="Q46" s="11" t="n">
        <f si="2" t="shared"/>
        <v>5896.0</v>
      </c>
      <c r="R46" s="6" t="n">
        <f si="0" t="shared"/>
        <v>20.71726594301221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34.0</v>
      </c>
      <c r="E47" s="5" t="n">
        <v>31.0</v>
      </c>
      <c r="F47" s="5" t="n">
        <v>53.0</v>
      </c>
      <c r="G47" s="5" t="n">
        <v>45.0</v>
      </c>
      <c r="H47" s="5" t="n">
        <v>54.0</v>
      </c>
      <c r="I47" s="5" t="n">
        <v>68.0</v>
      </c>
      <c r="J47" s="5" t="n">
        <v>33.0</v>
      </c>
      <c r="K47" s="5" t="n">
        <v>29.0</v>
      </c>
      <c r="L47" s="5" t="n">
        <v>20.0</v>
      </c>
      <c r="M47" s="5" t="n">
        <v>154.0</v>
      </c>
      <c r="N47" s="11" t="n">
        <f si="5" t="shared"/>
        <v>521.0</v>
      </c>
      <c r="O47" s="5" t="n">
        <v>55459.0</v>
      </c>
      <c r="P47" s="5" t="n">
        <v>5038.0</v>
      </c>
      <c r="Q47" s="11" t="n">
        <f si="2" t="shared"/>
        <v>367.0</v>
      </c>
      <c r="R47" s="6" t="n">
        <f si="0" t="shared"/>
        <v>13.727520435967303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364957.0</v>
      </c>
      <c r="E48" s="5" t="n">
        <f ref="E48:M48" si="11" t="shared">E47+E46+E43+E39+E25+E18</f>
        <v>804405.0</v>
      </c>
      <c r="F48" s="5" t="n">
        <f si="11" t="shared"/>
        <v>1303983.0</v>
      </c>
      <c r="G48" s="5" t="n">
        <f si="11" t="shared"/>
        <v>838248.0</v>
      </c>
      <c r="H48" s="5" t="n">
        <f si="11" t="shared"/>
        <v>939908.0</v>
      </c>
      <c r="I48" s="5" t="n">
        <f si="11" t="shared"/>
        <v>615333.0</v>
      </c>
      <c r="J48" s="5" t="n">
        <f si="11" t="shared"/>
        <v>203795.0</v>
      </c>
      <c r="K48" s="5" t="n">
        <f si="11" t="shared"/>
        <v>119070.0</v>
      </c>
      <c r="L48" s="5" t="n">
        <f si="11" t="shared"/>
        <v>79448.0</v>
      </c>
      <c r="M48" s="5" t="n">
        <f si="11" t="shared"/>
        <v>796547.0</v>
      </c>
      <c r="N48" s="11" t="n">
        <f si="5" t="shared"/>
        <v>6065694.0</v>
      </c>
      <c r="O48" s="5" t="n">
        <f>O47+O46+O43+O39+O25+O18</f>
        <v>3.22169681E8</v>
      </c>
      <c r="P48" s="5" t="n">
        <f>P47+P46+P43+P39+P25+P18</f>
        <v>3.7165477E7</v>
      </c>
      <c r="Q48" s="11" t="n">
        <f si="2" t="shared"/>
        <v>5269147.0</v>
      </c>
      <c r="R48" s="6" t="n">
        <f si="0" t="shared"/>
        <v>7.053414338222107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6.016739387117121</v>
      </c>
      <c r="E49" s="6" t="n">
        <f ref="E49" si="13" t="shared">E48/$N$48*100</f>
        <v>13.261549296749886</v>
      </c>
      <c r="F49" s="6" t="n">
        <f ref="F49" si="14" t="shared">F48/$N$48*100</f>
        <v>21.497671989388188</v>
      </c>
      <c r="G49" s="6" t="n">
        <f ref="G49" si="15" t="shared">G48/$N$48*100</f>
        <v>13.81949039961462</v>
      </c>
      <c r="H49" s="6" t="n">
        <f ref="H49" si="16" t="shared">H48/$N$48*100</f>
        <v>15.495473395130055</v>
      </c>
      <c r="I49" s="6" t="n">
        <f ref="I49" si="17" t="shared">I48/$N$48*100</f>
        <v>10.14447810918256</v>
      </c>
      <c r="J49" s="6" t="n">
        <f ref="J49" si="18" t="shared">J48/$N$48*100</f>
        <v>3.3597969168903017</v>
      </c>
      <c r="K49" s="6" t="n">
        <f ref="K49" si="19" t="shared">K48/$N$48*100</f>
        <v>1.9630070359632386</v>
      </c>
      <c r="L49" s="6" t="n">
        <f ref="L49" si="20" t="shared">L48/$N$48*100</f>
        <v>1.3097924161687022</v>
      </c>
      <c r="M49" s="6" t="n">
        <f ref="M49" si="21" t="shared">M48/$N$48*100</f>
        <v>13.132001053795328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