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d:\Users\dennistien\Desktop\◆公務統計相關\15日公告 及 25日上傳行政資訊網 入出境\25日上傳觀光市場分析概況摘要(中英文月報)-附加檔案\11408\EN\"/>
    </mc:Choice>
  </mc:AlternateContent>
  <xr:revisionPtr revIDLastSave="0" documentId="13_ncr:1_{CCF66F08-ADDC-4070-AB16-2012E9D78E59}" xr6:coauthVersionLast="47" xr6:coauthVersionMax="47" xr10:uidLastSave="{00000000-0000-0000-0000-000000000000}"/>
  <bookViews>
    <workbookView xWindow="-120" yWindow="-120" windowWidth="29040" windowHeight="15720" xr2:uid="{00000000-000D-0000-FFFF-FFFF00000000}"/>
  </bookViews>
  <sheets>
    <sheet name="出國按性別及年齡" sheetId="3" r:id="rId1"/>
  </sheets>
  <definedNames>
    <definedName name="_xlnm.Print_Area" localSheetId="0">出國按性別及年齡!$A$1:$M$43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9" i="3" l="1"/>
  <c r="I19" i="3"/>
  <c r="J19" i="3"/>
  <c r="K19" i="3"/>
  <c r="L19" i="3"/>
  <c r="M19" i="3"/>
  <c r="H23" i="3"/>
  <c r="I23" i="3"/>
  <c r="J23" i="3"/>
  <c r="K23" i="3"/>
  <c r="L23" i="3"/>
  <c r="M23" i="3"/>
  <c r="H32" i="3"/>
  <c r="I32" i="3"/>
  <c r="J32" i="3"/>
  <c r="K32" i="3"/>
  <c r="L32" i="3"/>
  <c r="M32" i="3"/>
  <c r="H37" i="3"/>
  <c r="I37" i="3"/>
  <c r="J37" i="3"/>
  <c r="K37" i="3"/>
  <c r="L37" i="3"/>
  <c r="M37" i="3"/>
  <c r="H40" i="3"/>
  <c r="I40" i="3"/>
  <c r="J40" i="3"/>
  <c r="K40" i="3"/>
  <c r="L40" i="3"/>
  <c r="M40" i="3"/>
  <c r="H43" i="3"/>
  <c r="I43" i="3"/>
  <c r="J43" i="3"/>
  <c r="K43" i="3"/>
  <c r="L43" i="3"/>
  <c r="M43" i="3"/>
  <c r="F4" i="3"/>
  <c r="F5" i="3"/>
  <c r="F6" i="3"/>
  <c r="F7" i="3"/>
  <c r="F8" i="3"/>
  <c r="F9" i="3"/>
  <c r="F10" i="3"/>
  <c r="F11" i="3"/>
  <c r="F12" i="3"/>
  <c r="F13" i="3"/>
  <c r="F14" i="3"/>
  <c r="F15" i="3"/>
  <c r="F16" i="3"/>
  <c r="F17" i="3"/>
  <c r="F18" i="3"/>
  <c r="F20" i="3"/>
  <c r="F21" i="3"/>
  <c r="F22" i="3"/>
  <c r="F24" i="3"/>
  <c r="F25" i="3"/>
  <c r="F26" i="3"/>
  <c r="F27" i="3"/>
  <c r="F28" i="3"/>
  <c r="F29" i="3"/>
  <c r="F30" i="3"/>
  <c r="F31" i="3"/>
  <c r="F33" i="3"/>
  <c r="F34" i="3"/>
  <c r="F35" i="3"/>
  <c r="F36" i="3"/>
  <c r="F37" i="3"/>
  <c r="F38" i="3"/>
  <c r="F39" i="3"/>
  <c r="F41" i="3"/>
  <c r="F42" i="3"/>
  <c r="F43" i="3"/>
  <c r="F3" i="3"/>
  <c r="D19" i="3"/>
  <c r="D23" i="3"/>
  <c r="D32" i="3"/>
  <c r="D37" i="3"/>
  <c r="D40" i="3"/>
  <c r="D43" i="3"/>
  <c r="E43" i="3"/>
  <c r="G43" i="3"/>
  <c r="E40" i="3"/>
  <c r="G40" i="3"/>
  <c r="E37" i="3"/>
  <c r="G37" i="3"/>
  <c r="E32" i="3"/>
  <c r="G32" i="3"/>
  <c r="E23" i="3"/>
  <c r="G23" i="3"/>
  <c r="E19" i="3"/>
  <c r="G19" i="3"/>
  <c r="C43" i="3"/>
  <c r="C40" i="3"/>
  <c r="F40" i="3" s="1"/>
  <c r="C37" i="3"/>
  <c r="C32" i="3"/>
  <c r="F32" i="3" s="1"/>
  <c r="C19" i="3"/>
  <c r="F19" i="3" s="1"/>
  <c r="C23" i="3" l="1"/>
  <c r="F23" i="3" s="1"/>
</calcChain>
</file>

<file path=xl/sharedStrings.xml><?xml version="1.0" encoding="utf-8"?>
<sst xmlns="http://schemas.openxmlformats.org/spreadsheetml/2006/main" count="101" uniqueCount="61">
  <si>
    <t>亞洲地區</t>
  </si>
  <si>
    <t>香港 Hong Kong</t>
  </si>
  <si>
    <t>澳門 Macao</t>
  </si>
  <si>
    <t>大陸 Mainland China</t>
  </si>
  <si>
    <t>日本 Japan</t>
  </si>
  <si>
    <t>韓國 Korea,Republic of</t>
  </si>
  <si>
    <t>新加坡 Singapore</t>
  </si>
  <si>
    <t>馬來西亞 Malaysia</t>
  </si>
  <si>
    <t>泰國 Thailand</t>
  </si>
  <si>
    <t>菲律賓 Philippines</t>
  </si>
  <si>
    <t>印尼 Indonesia</t>
  </si>
  <si>
    <t>汶淶 Brunei</t>
  </si>
  <si>
    <t>越南 Vietnam</t>
  </si>
  <si>
    <t>緬甸 Myanmar</t>
  </si>
  <si>
    <t>柬埔寨 Cambodia</t>
  </si>
  <si>
    <t>阿拉伯聯合大公國 United Arab Emirates</t>
  </si>
  <si>
    <t>土耳其 Turkey</t>
  </si>
  <si>
    <t>亞洲其他地區 Others</t>
  </si>
  <si>
    <t>亞洲合計 Total</t>
  </si>
  <si>
    <t>美洲地區</t>
  </si>
  <si>
    <t>美國 United States of America</t>
  </si>
  <si>
    <t>加拿大 Canada</t>
  </si>
  <si>
    <t>美洲其他地區 Others</t>
  </si>
  <si>
    <t>歐洲地區</t>
  </si>
  <si>
    <t>法國 France</t>
  </si>
  <si>
    <t>德國 Germany</t>
  </si>
  <si>
    <t>義大利 Italy</t>
  </si>
  <si>
    <t>荷蘭 Netherlands</t>
  </si>
  <si>
    <t>瑞士 Switzerland</t>
  </si>
  <si>
    <t>英國 United Kingdom</t>
  </si>
  <si>
    <t>奧地利 Austria</t>
  </si>
  <si>
    <t>歐洲其他地區 Others</t>
  </si>
  <si>
    <t>歐洲合計 Total</t>
  </si>
  <si>
    <t>大洋洲</t>
  </si>
  <si>
    <t>澳大利亞 Australia</t>
  </si>
  <si>
    <t>紐西蘭 New Zealand</t>
  </si>
  <si>
    <t>帛琉 Palau</t>
  </si>
  <si>
    <t>大洋洲其他地區 Others</t>
  </si>
  <si>
    <t>大洋洲合計 Total</t>
  </si>
  <si>
    <t>南非 S.Africa</t>
  </si>
  <si>
    <t>非洲合計 Total</t>
  </si>
  <si>
    <t>其他 Others</t>
  </si>
  <si>
    <t>總計 Grand Total</t>
  </si>
  <si>
    <r>
      <t xml:space="preserve">首站抵達地
</t>
    </r>
    <r>
      <rPr>
        <sz val="9"/>
        <rFont val="Times New Roman"/>
        <family val="1"/>
      </rPr>
      <t>First Destination</t>
    </r>
    <phoneticPr fontId="2" type="noConversion"/>
  </si>
  <si>
    <r>
      <t xml:space="preserve">男
</t>
    </r>
    <r>
      <rPr>
        <sz val="9"/>
        <rFont val="Times New Roman"/>
        <family val="1"/>
      </rPr>
      <t>Male</t>
    </r>
    <phoneticPr fontId="2" type="noConversion"/>
  </si>
  <si>
    <r>
      <t xml:space="preserve">女
</t>
    </r>
    <r>
      <rPr>
        <sz val="9"/>
        <rFont val="Times New Roman"/>
        <family val="1"/>
      </rPr>
      <t>Female</t>
    </r>
    <phoneticPr fontId="2" type="noConversion"/>
  </si>
  <si>
    <r>
      <t>隨行</t>
    </r>
    <r>
      <rPr>
        <sz val="9"/>
        <rFont val="Times New Roman"/>
        <family val="1"/>
      </rPr>
      <t>Follows</t>
    </r>
    <phoneticPr fontId="2" type="noConversion"/>
  </si>
  <si>
    <r>
      <t xml:space="preserve">合計
</t>
    </r>
    <r>
      <rPr>
        <sz val="9"/>
        <rFont val="Times New Roman"/>
        <family val="1"/>
      </rPr>
      <t>Total</t>
    </r>
    <phoneticPr fontId="2" type="noConversion"/>
  </si>
  <si>
    <t>12歲以下
12 years old
and Under</t>
  </si>
  <si>
    <t>13-19
歲
years old</t>
  </si>
  <si>
    <t>20-29
歲
years old</t>
  </si>
  <si>
    <t>30-39
歲
years old</t>
  </si>
  <si>
    <t>40-49
歲
years old</t>
  </si>
  <si>
    <t>50-59
歲
years old</t>
  </si>
  <si>
    <t>60歲以上
60 years old
and Over</t>
  </si>
  <si>
    <t>美洲合計 Totals</t>
  </si>
  <si>
    <t>非洲</t>
  </si>
  <si>
    <t>非洲其他地區 Others</t>
  </si>
  <si>
    <t/>
  </si>
  <si>
    <t>註: 因國人出境數據以飛航到達首站為統計原則，另含不固定包機航程等因素，故國人赴各國實際數據請以各目的地國家官方公布入境數字為準。
資料來源：內政部移民署。
As departure destination data is based on an outgoing flight’s first stop, and is also affected by issues related to charter flights, please refer to official entry figures from destination countries for the most accurate data on flight destinations.</t>
  </si>
  <si>
    <t>表2-3  114年1至8月中華民國國民出國人次－按性別及年齡分
Table 2-3 Outbound Departures of Nationals of the
Republic of China by Gender and by Age, January-August,2025</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</si>
</sst>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9" x14ac:knownFonts="1">
    <font>
      <sz val="12"/>
      <color theme="1"/>
      <name val="新細明體"/>
      <family val="1"/>
      <charset val="136"/>
      <scheme val="minor"/>
    </font>
    <font>
      <sz val="16"/>
      <name val="標楷體"/>
      <family val="4"/>
      <charset val="136"/>
    </font>
    <font>
      <sz val="9"/>
      <name val="新細明體"/>
      <family val="1"/>
      <charset val="136"/>
    </font>
    <font>
      <sz val="10"/>
      <name val="新細明體"/>
      <family val="1"/>
      <charset val="136"/>
    </font>
    <font>
      <sz val="10"/>
      <color theme="1"/>
      <name val="新細明體"/>
      <family val="1"/>
      <charset val="136"/>
      <scheme val="minor"/>
    </font>
    <font>
      <sz val="9"/>
      <name val="新細明體"/>
      <family val="1"/>
      <charset val="136"/>
      <scheme val="minor"/>
    </font>
    <font>
      <sz val="9"/>
      <name val="Times New Roman"/>
      <family val="1"/>
    </font>
    <font>
      <sz val="9"/>
      <name val="細明體"/>
      <family val="3"/>
      <charset val="136"/>
    </font>
    <font>
      <sz val="9"/>
      <color indexed="8"/>
      <name val="新細明體"/>
      <family val="1"/>
      <charset val="136"/>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20">
    <xf numFmtId="0" fontId="0" fillId="0" borderId="0" xfId="0">
      <alignment vertical="center"/>
    </xf>
    <xf numFmtId="0" fontId="0" fillId="0" borderId="0" xfId="0" applyAlignment="1"/>
    <xf numFmtId="0" fontId="4" fillId="0" borderId="0" xfId="0" applyFont="1" applyAlignment="1"/>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2" fillId="0" borderId="2" xfId="0" applyFont="1" applyBorder="1" applyAlignment="1">
      <alignment vertical="center"/>
    </xf>
    <xf numFmtId="176" fontId="2" fillId="0" borderId="1" xfId="0" applyNumberFormat="1" applyFont="1" applyBorder="1" applyAlignment="1">
      <alignment vertical="center"/>
    </xf>
    <xf numFmtId="0" fontId="2" fillId="0" borderId="2" xfId="0" applyFont="1" applyBorder="1" applyAlignment="1">
      <alignment horizontal="left" vertical="center"/>
    </xf>
    <xf numFmtId="0" fontId="4" fillId="0" borderId="4" xfId="0" applyFont="1" applyBorder="1" applyAlignment="1">
      <alignment vertical="center" textRotation="255"/>
    </xf>
    <xf numFmtId="0" fontId="2" fillId="0" borderId="1" xfId="0" applyFont="1" applyBorder="1" applyAlignment="1">
      <alignment horizontal="center" vertical="center" wrapText="1"/>
    </xf>
    <xf numFmtId="0" fontId="4" fillId="0" borderId="6" xfId="0" applyFont="1" applyBorder="1" applyAlignment="1">
      <alignment vertical="center" textRotation="255"/>
    </xf>
    <xf numFmtId="0" fontId="4" fillId="0" borderId="1" xfId="0" applyFont="1" applyBorder="1" applyAlignment="1">
      <alignment vertical="center" textRotation="255"/>
    </xf>
    <xf numFmtId="0" fontId="1" fillId="0" borderId="3"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vertical="center" textRotation="255"/>
    </xf>
    <xf numFmtId="0" fontId="4" fillId="0" borderId="5" xfId="0" applyFont="1" applyBorder="1" applyAlignment="1">
      <alignment vertical="center" textRotation="255"/>
    </xf>
    <xf numFmtId="0" fontId="4" fillId="0" borderId="6" xfId="0" applyFont="1" applyBorder="1" applyAlignment="1">
      <alignment vertical="center" textRotation="255"/>
    </xf>
    <xf numFmtId="0" fontId="8" fillId="0" borderId="0" xfId="0" applyFont="1" applyAlignment="1">
      <alignment horizontal="left" vertical="top" wrapText="1"/>
    </xf>
    <xf numFmtId="0" fontId="0" fillId="0" borderId="0" xfId="0" applyAlignment="1"/>
  </cellXfs>
  <cellStyles count="1">
    <cellStyle name="一般"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323850</xdr:colOff>
      <xdr:row>0</xdr:row>
      <xdr:rowOff>428624</xdr:rowOff>
    </xdr:from>
    <xdr:to>
      <xdr:col>12</xdr:col>
      <xdr:colOff>457200</xdr:colOff>
      <xdr:row>0</xdr:row>
      <xdr:rowOff>809625</xdr:rowOff>
    </xdr:to>
    <xdr:sp macro="" textlink="">
      <xdr:nvSpPr>
        <xdr:cNvPr id="2" name="Text Box 5">
          <a:extLst>
            <a:ext uri="{FF2B5EF4-FFF2-40B4-BE49-F238E27FC236}">
              <a16:creationId xmlns:a16="http://schemas.microsoft.com/office/drawing/2014/main" id="{00000000-0008-0000-0000-000002000000}"/>
            </a:ext>
          </a:extLst>
        </xdr:cNvPr>
        <xdr:cNvSpPr txBox="1">
          <a:spLocks noChangeArrowheads="1"/>
        </xdr:cNvSpPr>
      </xdr:nvSpPr>
      <xdr:spPr bwMode="auto">
        <a:xfrm>
          <a:off x="7096125" y="428624"/>
          <a:ext cx="695325" cy="381001"/>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900" b="0" i="0" u="none" strike="noStrike" baseline="0">
              <a:solidFill>
                <a:srgbClr val="000000"/>
              </a:solidFill>
              <a:latin typeface="新細明體"/>
              <a:ea typeface="新細明體"/>
            </a:rPr>
            <a:t>單位</a:t>
          </a:r>
          <a:r>
            <a:rPr lang="en-US" altLang="zh-TW" sz="900" b="0" i="0" u="none" strike="noStrike" baseline="0">
              <a:solidFill>
                <a:srgbClr val="000000"/>
              </a:solidFill>
              <a:latin typeface="新細明體"/>
              <a:ea typeface="新細明體"/>
            </a:rPr>
            <a:t>:</a:t>
          </a:r>
          <a:r>
            <a:rPr lang="zh-TW" altLang="en-US" sz="900" b="0" i="0" u="none" strike="noStrike" baseline="0">
              <a:solidFill>
                <a:srgbClr val="000000"/>
              </a:solidFill>
              <a:latin typeface="新細明體"/>
              <a:ea typeface="新細明體"/>
            </a:rPr>
            <a:t>人次</a:t>
          </a:r>
        </a:p>
        <a:p>
          <a:pPr algn="l" rtl="0">
            <a:defRPr sz="1000"/>
          </a:pPr>
          <a:r>
            <a:rPr lang="en-US" altLang="zh-TW" sz="900" b="0" i="0" u="none" strike="noStrike" baseline="0">
              <a:solidFill>
                <a:srgbClr val="000000"/>
              </a:solidFill>
              <a:latin typeface="新細明體"/>
              <a:ea typeface="新細明體"/>
            </a:rPr>
            <a:t>Unit: Persons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45"/>
  <sheetViews>
    <sheetView tabSelected="1" workbookViewId="0">
      <pane ySplit="2" topLeftCell="A3" activePane="bottomLeft" state="frozen"/>
      <selection pane="bottomLeft" sqref="A1:M1"/>
    </sheetView>
  </sheetViews>
  <sheetFormatPr defaultRowHeight="16.5" x14ac:dyDescent="0.25"/>
  <cols>
    <col min="1" max="1" width="4" style="2" customWidth="1"/>
    <col min="2" max="2" width="26.875" style="1" customWidth="1"/>
    <col min="3" max="4" width="7.875" style="1" bestFit="1" customWidth="1"/>
    <col min="5" max="5" width="5.75" style="1" hidden="1" customWidth="1"/>
    <col min="6" max="7" width="7.75" style="1" customWidth="1"/>
    <col min="8" max="8" width="7" style="1" customWidth="1"/>
    <col min="9" max="9" width="7.75" style="1" customWidth="1"/>
    <col min="10" max="10" width="7.25" style="1" customWidth="1"/>
    <col min="11" max="12" width="7.375" style="1" customWidth="1"/>
    <col min="13" max="13" width="7.75" style="1" customWidth="1"/>
  </cols>
  <sheetData>
    <row r="1" spans="1:14" ht="67.7" customHeight="1" x14ac:dyDescent="0.25">
      <c r="A1" s="13" t="s">
        <v>60</v>
      </c>
      <c r="B1" s="13"/>
      <c r="C1" s="13"/>
      <c r="D1" s="13"/>
      <c r="E1" s="13"/>
      <c r="F1" s="13"/>
      <c r="G1" s="13"/>
      <c r="H1" s="13"/>
      <c r="I1" s="13"/>
      <c r="J1" s="13"/>
      <c r="K1" s="13"/>
      <c r="L1" s="13"/>
      <c r="M1" s="13"/>
    </row>
    <row r="2" spans="1:14" ht="48" x14ac:dyDescent="0.25">
      <c r="A2" s="14" t="s">
        <v>43</v>
      </c>
      <c r="B2" s="14"/>
      <c r="C2" s="10" t="s">
        <v>44</v>
      </c>
      <c r="D2" s="10" t="s">
        <v>45</v>
      </c>
      <c r="E2" s="3" t="s">
        <v>46</v>
      </c>
      <c r="F2" s="10" t="s">
        <v>47</v>
      </c>
      <c r="G2" s="4" t="s">
        <v>48</v>
      </c>
      <c r="H2" s="5" t="s">
        <v>49</v>
      </c>
      <c r="I2" s="5" t="s">
        <v>50</v>
      </c>
      <c r="J2" s="5" t="s">
        <v>51</v>
      </c>
      <c r="K2" s="5" t="s">
        <v>52</v>
      </c>
      <c r="L2" s="5" t="s">
        <v>53</v>
      </c>
      <c r="M2" s="4" t="s">
        <v>54</v>
      </c>
    </row>
    <row r="3" spans="1:14" x14ac:dyDescent="0.25">
      <c r="A3" s="15" t="s">
        <v>0</v>
      </c>
      <c r="B3" s="6" t="s">
        <v>1</v>
      </c>
      <c r="C3" s="7">
        <v>506232</v>
      </c>
      <c r="D3" s="7">
        <v>568176</v>
      </c>
      <c r="E3" s="7">
        <v>0</v>
      </c>
      <c r="F3" s="7">
        <f>C3+D3</f>
        <v>1074408</v>
      </c>
      <c r="G3" s="7">
        <v>78045</v>
      </c>
      <c r="H3" s="7">
        <v>48987</v>
      </c>
      <c r="I3" s="7">
        <v>178696</v>
      </c>
      <c r="J3" s="7">
        <v>213791</v>
      </c>
      <c r="K3" s="7">
        <v>210304</v>
      </c>
      <c r="L3" s="7">
        <v>174273</v>
      </c>
      <c r="M3" s="7">
        <v>170312</v>
      </c>
      <c r="N3" t="s">
        <v>58</v>
      </c>
    </row>
    <row r="4" spans="1:14" x14ac:dyDescent="0.25">
      <c r="A4" s="12"/>
      <c r="B4" s="6" t="s">
        <v>2</v>
      </c>
      <c r="C4" s="7">
        <v>185659</v>
      </c>
      <c r="D4" s="7">
        <v>180314</v>
      </c>
      <c r="E4" s="7">
        <v>0</v>
      </c>
      <c r="F4" s="7">
        <f t="shared" ref="F4:F43" si="0">C4+D4</f>
        <v>365973</v>
      </c>
      <c r="G4" s="7">
        <v>28977</v>
      </c>
      <c r="H4" s="7">
        <v>14872</v>
      </c>
      <c r="I4" s="7">
        <v>35200</v>
      </c>
      <c r="J4" s="7">
        <v>58019</v>
      </c>
      <c r="K4" s="7">
        <v>74650</v>
      </c>
      <c r="L4" s="7">
        <v>71518</v>
      </c>
      <c r="M4" s="7">
        <v>82737</v>
      </c>
      <c r="N4" t="s">
        <v>58</v>
      </c>
    </row>
    <row r="5" spans="1:14" x14ac:dyDescent="0.25">
      <c r="A5" s="12"/>
      <c r="B5" s="6" t="s">
        <v>3</v>
      </c>
      <c r="C5" s="7">
        <v>1116447</v>
      </c>
      <c r="D5" s="7">
        <v>966772</v>
      </c>
      <c r="E5" s="7">
        <v>0</v>
      </c>
      <c r="F5" s="7">
        <f t="shared" si="0"/>
        <v>2083219</v>
      </c>
      <c r="G5" s="7">
        <v>103754</v>
      </c>
      <c r="H5" s="7">
        <v>83606</v>
      </c>
      <c r="I5" s="7">
        <v>178474</v>
      </c>
      <c r="J5" s="7">
        <v>249967</v>
      </c>
      <c r="K5" s="7">
        <v>389418</v>
      </c>
      <c r="L5" s="7">
        <v>463028</v>
      </c>
      <c r="M5" s="7">
        <v>614972</v>
      </c>
      <c r="N5" t="s">
        <v>58</v>
      </c>
    </row>
    <row r="6" spans="1:14" x14ac:dyDescent="0.25">
      <c r="A6" s="12"/>
      <c r="B6" s="6" t="s">
        <v>4</v>
      </c>
      <c r="C6" s="7">
        <v>2016447</v>
      </c>
      <c r="D6" s="7">
        <v>2475546</v>
      </c>
      <c r="E6" s="7">
        <v>0</v>
      </c>
      <c r="F6" s="7">
        <f t="shared" si="0"/>
        <v>4491993</v>
      </c>
      <c r="G6" s="7">
        <v>481620</v>
      </c>
      <c r="H6" s="7">
        <v>275296</v>
      </c>
      <c r="I6" s="7">
        <v>652815</v>
      </c>
      <c r="J6" s="7">
        <v>902104</v>
      </c>
      <c r="K6" s="7">
        <v>932673</v>
      </c>
      <c r="L6" s="7">
        <v>626042</v>
      </c>
      <c r="M6" s="7">
        <v>621443</v>
      </c>
      <c r="N6" t="s">
        <v>58</v>
      </c>
    </row>
    <row r="7" spans="1:14" x14ac:dyDescent="0.25">
      <c r="A7" s="12"/>
      <c r="B7" s="6" t="s">
        <v>5</v>
      </c>
      <c r="C7" s="7">
        <v>413301</v>
      </c>
      <c r="D7" s="7">
        <v>801027</v>
      </c>
      <c r="E7" s="7">
        <v>0</v>
      </c>
      <c r="F7" s="7">
        <f t="shared" si="0"/>
        <v>1214328</v>
      </c>
      <c r="G7" s="7">
        <v>103548</v>
      </c>
      <c r="H7" s="7">
        <v>89094</v>
      </c>
      <c r="I7" s="7">
        <v>250309</v>
      </c>
      <c r="J7" s="7">
        <v>263963</v>
      </c>
      <c r="K7" s="7">
        <v>253025</v>
      </c>
      <c r="L7" s="7">
        <v>146879</v>
      </c>
      <c r="M7" s="7">
        <v>107510</v>
      </c>
      <c r="N7" t="s">
        <v>58</v>
      </c>
    </row>
    <row r="8" spans="1:14" x14ac:dyDescent="0.25">
      <c r="A8" s="12"/>
      <c r="B8" s="6" t="s">
        <v>6</v>
      </c>
      <c r="C8" s="7">
        <v>128641</v>
      </c>
      <c r="D8" s="7">
        <v>157590</v>
      </c>
      <c r="E8" s="7">
        <v>0</v>
      </c>
      <c r="F8" s="7">
        <f t="shared" si="0"/>
        <v>286231</v>
      </c>
      <c r="G8" s="7">
        <v>26592</v>
      </c>
      <c r="H8" s="7">
        <v>16689</v>
      </c>
      <c r="I8" s="7">
        <v>40631</v>
      </c>
      <c r="J8" s="7">
        <v>60731</v>
      </c>
      <c r="K8" s="7">
        <v>59146</v>
      </c>
      <c r="L8" s="7">
        <v>41676</v>
      </c>
      <c r="M8" s="7">
        <v>40766</v>
      </c>
      <c r="N8" t="s">
        <v>58</v>
      </c>
    </row>
    <row r="9" spans="1:14" x14ac:dyDescent="0.25">
      <c r="A9" s="12"/>
      <c r="B9" s="6" t="s">
        <v>7</v>
      </c>
      <c r="C9" s="7">
        <v>106013</v>
      </c>
      <c r="D9" s="7">
        <v>119665</v>
      </c>
      <c r="E9" s="7">
        <v>0</v>
      </c>
      <c r="F9" s="7">
        <f t="shared" si="0"/>
        <v>225678</v>
      </c>
      <c r="G9" s="7">
        <v>16933</v>
      </c>
      <c r="H9" s="7">
        <v>11554</v>
      </c>
      <c r="I9" s="7">
        <v>26949</v>
      </c>
      <c r="J9" s="7">
        <v>40395</v>
      </c>
      <c r="K9" s="7">
        <v>45492</v>
      </c>
      <c r="L9" s="7">
        <v>39693</v>
      </c>
      <c r="M9" s="7">
        <v>44662</v>
      </c>
      <c r="N9" t="s">
        <v>58</v>
      </c>
    </row>
    <row r="10" spans="1:14" x14ac:dyDescent="0.25">
      <c r="A10" s="12"/>
      <c r="B10" s="6" t="s">
        <v>8</v>
      </c>
      <c r="C10" s="7">
        <v>338607</v>
      </c>
      <c r="D10" s="7">
        <v>357176</v>
      </c>
      <c r="E10" s="7">
        <v>0</v>
      </c>
      <c r="F10" s="7">
        <f t="shared" si="0"/>
        <v>695783</v>
      </c>
      <c r="G10" s="7">
        <v>51583</v>
      </c>
      <c r="H10" s="7">
        <v>32202</v>
      </c>
      <c r="I10" s="7">
        <v>104383</v>
      </c>
      <c r="J10" s="7">
        <v>152435</v>
      </c>
      <c r="K10" s="7">
        <v>150614</v>
      </c>
      <c r="L10" s="7">
        <v>106081</v>
      </c>
      <c r="M10" s="7">
        <v>98485</v>
      </c>
      <c r="N10" t="s">
        <v>58</v>
      </c>
    </row>
    <row r="11" spans="1:14" x14ac:dyDescent="0.25">
      <c r="A11" s="12"/>
      <c r="B11" s="6" t="s">
        <v>9</v>
      </c>
      <c r="C11" s="7">
        <v>81848</v>
      </c>
      <c r="D11" s="7">
        <v>74955</v>
      </c>
      <c r="E11" s="7">
        <v>0</v>
      </c>
      <c r="F11" s="7">
        <f t="shared" si="0"/>
        <v>156803</v>
      </c>
      <c r="G11" s="7">
        <v>13334</v>
      </c>
      <c r="H11" s="7">
        <v>11067</v>
      </c>
      <c r="I11" s="7">
        <v>23962</v>
      </c>
      <c r="J11" s="7">
        <v>34617</v>
      </c>
      <c r="K11" s="7">
        <v>33357</v>
      </c>
      <c r="L11" s="7">
        <v>22104</v>
      </c>
      <c r="M11" s="7">
        <v>18362</v>
      </c>
      <c r="N11" t="s">
        <v>58</v>
      </c>
    </row>
    <row r="12" spans="1:14" x14ac:dyDescent="0.25">
      <c r="A12" s="12"/>
      <c r="B12" s="6" t="s">
        <v>10</v>
      </c>
      <c r="C12" s="7">
        <v>53638</v>
      </c>
      <c r="D12" s="7">
        <v>57611</v>
      </c>
      <c r="E12" s="7">
        <v>0</v>
      </c>
      <c r="F12" s="7">
        <f t="shared" si="0"/>
        <v>111249</v>
      </c>
      <c r="G12" s="7">
        <v>9156</v>
      </c>
      <c r="H12" s="7">
        <v>4629</v>
      </c>
      <c r="I12" s="7">
        <v>14319</v>
      </c>
      <c r="J12" s="7">
        <v>24797</v>
      </c>
      <c r="K12" s="7">
        <v>24358</v>
      </c>
      <c r="L12" s="7">
        <v>17494</v>
      </c>
      <c r="M12" s="7">
        <v>16496</v>
      </c>
      <c r="N12" t="s">
        <v>58</v>
      </c>
    </row>
    <row r="13" spans="1:14" x14ac:dyDescent="0.25">
      <c r="A13" s="12"/>
      <c r="B13" s="6" t="s">
        <v>11</v>
      </c>
      <c r="C13" s="7">
        <v>2991</v>
      </c>
      <c r="D13" s="7">
        <v>4276</v>
      </c>
      <c r="E13" s="7">
        <v>0</v>
      </c>
      <c r="F13" s="7">
        <f t="shared" si="0"/>
        <v>7267</v>
      </c>
      <c r="G13" s="7">
        <v>319</v>
      </c>
      <c r="H13" s="7">
        <v>198</v>
      </c>
      <c r="I13" s="7">
        <v>442</v>
      </c>
      <c r="J13" s="7">
        <v>676</v>
      </c>
      <c r="K13" s="7">
        <v>848</v>
      </c>
      <c r="L13" s="7">
        <v>1266</v>
      </c>
      <c r="M13" s="7">
        <v>3518</v>
      </c>
      <c r="N13" t="s">
        <v>58</v>
      </c>
    </row>
    <row r="14" spans="1:14" x14ac:dyDescent="0.25">
      <c r="A14" s="12"/>
      <c r="B14" s="6" t="s">
        <v>12</v>
      </c>
      <c r="C14" s="7">
        <v>424778</v>
      </c>
      <c r="D14" s="7">
        <v>405906</v>
      </c>
      <c r="E14" s="7">
        <v>0</v>
      </c>
      <c r="F14" s="7">
        <f t="shared" si="0"/>
        <v>830684</v>
      </c>
      <c r="G14" s="7">
        <v>63434</v>
      </c>
      <c r="H14" s="7">
        <v>32554</v>
      </c>
      <c r="I14" s="7">
        <v>79409</v>
      </c>
      <c r="J14" s="7">
        <v>132177</v>
      </c>
      <c r="K14" s="7">
        <v>198624</v>
      </c>
      <c r="L14" s="7">
        <v>154833</v>
      </c>
      <c r="M14" s="7">
        <v>169653</v>
      </c>
      <c r="N14" t="s">
        <v>58</v>
      </c>
    </row>
    <row r="15" spans="1:14" x14ac:dyDescent="0.25">
      <c r="A15" s="12"/>
      <c r="B15" s="6" t="s">
        <v>13</v>
      </c>
      <c r="C15" s="7">
        <v>2336</v>
      </c>
      <c r="D15" s="7">
        <v>1851</v>
      </c>
      <c r="E15" s="7">
        <v>0</v>
      </c>
      <c r="F15" s="7">
        <f t="shared" si="0"/>
        <v>4187</v>
      </c>
      <c r="G15" s="7">
        <v>289</v>
      </c>
      <c r="H15" s="7">
        <v>105</v>
      </c>
      <c r="I15" s="7">
        <v>204</v>
      </c>
      <c r="J15" s="7">
        <v>457</v>
      </c>
      <c r="K15" s="7">
        <v>838</v>
      </c>
      <c r="L15" s="7">
        <v>1038</v>
      </c>
      <c r="M15" s="7">
        <v>1256</v>
      </c>
      <c r="N15" t="s">
        <v>58</v>
      </c>
    </row>
    <row r="16" spans="1:14" x14ac:dyDescent="0.25">
      <c r="A16" s="12"/>
      <c r="B16" s="6" t="s">
        <v>14</v>
      </c>
      <c r="C16" s="7">
        <v>26421</v>
      </c>
      <c r="D16" s="7">
        <v>15266</v>
      </c>
      <c r="E16" s="7">
        <v>0</v>
      </c>
      <c r="F16" s="7">
        <f t="shared" si="0"/>
        <v>41687</v>
      </c>
      <c r="G16" s="7">
        <v>1193</v>
      </c>
      <c r="H16" s="7">
        <v>846</v>
      </c>
      <c r="I16" s="7">
        <v>9898</v>
      </c>
      <c r="J16" s="7">
        <v>10462</v>
      </c>
      <c r="K16" s="7">
        <v>7873</v>
      </c>
      <c r="L16" s="7">
        <v>5300</v>
      </c>
      <c r="M16" s="7">
        <v>6115</v>
      </c>
      <c r="N16" t="s">
        <v>58</v>
      </c>
    </row>
    <row r="17" spans="1:14" x14ac:dyDescent="0.25">
      <c r="A17" s="12"/>
      <c r="B17" s="6" t="s">
        <v>15</v>
      </c>
      <c r="C17" s="7">
        <v>41098</v>
      </c>
      <c r="D17" s="7">
        <v>63334</v>
      </c>
      <c r="E17" s="7">
        <v>0</v>
      </c>
      <c r="F17" s="7">
        <f t="shared" si="0"/>
        <v>104432</v>
      </c>
      <c r="G17" s="7">
        <v>3145</v>
      </c>
      <c r="H17" s="7">
        <v>4632</v>
      </c>
      <c r="I17" s="7">
        <v>10896</v>
      </c>
      <c r="J17" s="7">
        <v>17756</v>
      </c>
      <c r="K17" s="7">
        <v>16970</v>
      </c>
      <c r="L17" s="7">
        <v>21596</v>
      </c>
      <c r="M17" s="7">
        <v>29437</v>
      </c>
      <c r="N17" t="s">
        <v>58</v>
      </c>
    </row>
    <row r="18" spans="1:14" x14ac:dyDescent="0.25">
      <c r="A18" s="12"/>
      <c r="B18" s="6" t="s">
        <v>16</v>
      </c>
      <c r="C18" s="7">
        <v>28348</v>
      </c>
      <c r="D18" s="7">
        <v>46174</v>
      </c>
      <c r="E18" s="7">
        <v>0</v>
      </c>
      <c r="F18" s="7">
        <f t="shared" si="0"/>
        <v>74522</v>
      </c>
      <c r="G18" s="7">
        <v>2019</v>
      </c>
      <c r="H18" s="7">
        <v>2938</v>
      </c>
      <c r="I18" s="7">
        <v>7518</v>
      </c>
      <c r="J18" s="7">
        <v>11444</v>
      </c>
      <c r="K18" s="7">
        <v>12089</v>
      </c>
      <c r="L18" s="7">
        <v>16410</v>
      </c>
      <c r="M18" s="7">
        <v>22104</v>
      </c>
      <c r="N18" t="s">
        <v>58</v>
      </c>
    </row>
    <row r="19" spans="1:14" x14ac:dyDescent="0.25">
      <c r="A19" s="12"/>
      <c r="B19" s="6" t="s">
        <v>17</v>
      </c>
      <c r="C19" s="7">
        <f>C20-C3-C4-C5-C6-C7-C8-C9-C10-C11-C12-C13-C14-C15-C16-C17-C18</f>
        <v>389</v>
      </c>
      <c r="D19" s="7">
        <f>D20-D3-D4-D5-D6-D7-D8-D9-D10-D11-D12-D13-D14-D15-D16-D17-D18</f>
        <v>286</v>
      </c>
      <c r="E19" s="7">
        <f t="shared" ref="E19:G19" si="1">E20-E3-E4-E5-E6-E7-E8-E9-E10-E11-E12-E13-E14-E15-E16-E17-E18</f>
        <v>0</v>
      </c>
      <c r="F19" s="7">
        <f t="shared" si="0"/>
        <v>675</v>
      </c>
      <c r="G19" s="7">
        <f t="shared" si="1"/>
        <v>32</v>
      </c>
      <c r="H19" s="7">
        <f t="shared" ref="H19:M19" si="2">H20-H3-H4-H5-H6-H7-H8-H9-H10-H11-H12-H13-H14-H15-H16-H17-H18</f>
        <v>20</v>
      </c>
      <c r="I19" s="7">
        <f t="shared" si="2"/>
        <v>53</v>
      </c>
      <c r="J19" s="7">
        <f t="shared" si="2"/>
        <v>172</v>
      </c>
      <c r="K19" s="7">
        <f t="shared" si="2"/>
        <v>151</v>
      </c>
      <c r="L19" s="7">
        <f t="shared" si="2"/>
        <v>132</v>
      </c>
      <c r="M19" s="7">
        <f t="shared" si="2"/>
        <v>115</v>
      </c>
      <c r="N19" t="s">
        <v>58</v>
      </c>
    </row>
    <row r="20" spans="1:14" x14ac:dyDescent="0.25">
      <c r="A20" s="12"/>
      <c r="B20" s="6" t="s">
        <v>18</v>
      </c>
      <c r="C20" s="7">
        <v>5473194</v>
      </c>
      <c r="D20" s="7">
        <v>6295925</v>
      </c>
      <c r="E20" s="7">
        <v>0</v>
      </c>
      <c r="F20" s="7">
        <f t="shared" si="0"/>
        <v>11769119</v>
      </c>
      <c r="G20" s="7">
        <v>983973</v>
      </c>
      <c r="H20" s="7">
        <v>629289</v>
      </c>
      <c r="I20" s="7">
        <v>1614158</v>
      </c>
      <c r="J20" s="7">
        <v>2173963</v>
      </c>
      <c r="K20" s="7">
        <v>2410430</v>
      </c>
      <c r="L20" s="7">
        <v>1909363</v>
      </c>
      <c r="M20" s="7">
        <v>2047943</v>
      </c>
      <c r="N20" t="s">
        <v>58</v>
      </c>
    </row>
    <row r="21" spans="1:14" x14ac:dyDescent="0.25">
      <c r="A21" s="12" t="s">
        <v>19</v>
      </c>
      <c r="B21" s="6" t="s">
        <v>20</v>
      </c>
      <c r="C21" s="7">
        <v>186735</v>
      </c>
      <c r="D21" s="7">
        <v>207069</v>
      </c>
      <c r="E21" s="7">
        <v>0</v>
      </c>
      <c r="F21" s="7">
        <f t="shared" si="0"/>
        <v>393804</v>
      </c>
      <c r="G21" s="7">
        <v>23484</v>
      </c>
      <c r="H21" s="7">
        <v>21444</v>
      </c>
      <c r="I21" s="7">
        <v>48162</v>
      </c>
      <c r="J21" s="7">
        <v>58584</v>
      </c>
      <c r="K21" s="7">
        <v>68223</v>
      </c>
      <c r="L21" s="7">
        <v>66062</v>
      </c>
      <c r="M21" s="7">
        <v>107845</v>
      </c>
      <c r="N21" t="s">
        <v>58</v>
      </c>
    </row>
    <row r="22" spans="1:14" x14ac:dyDescent="0.25">
      <c r="A22" s="12"/>
      <c r="B22" s="6" t="s">
        <v>21</v>
      </c>
      <c r="C22" s="7">
        <v>25418</v>
      </c>
      <c r="D22" s="7">
        <v>34663</v>
      </c>
      <c r="E22" s="7">
        <v>0</v>
      </c>
      <c r="F22" s="7">
        <f t="shared" si="0"/>
        <v>60081</v>
      </c>
      <c r="G22" s="7">
        <v>4326</v>
      </c>
      <c r="H22" s="7">
        <v>4660</v>
      </c>
      <c r="I22" s="7">
        <v>6612</v>
      </c>
      <c r="J22" s="7">
        <v>7658</v>
      </c>
      <c r="K22" s="7">
        <v>8854</v>
      </c>
      <c r="L22" s="7">
        <v>8937</v>
      </c>
      <c r="M22" s="7">
        <v>19034</v>
      </c>
      <c r="N22" t="s">
        <v>58</v>
      </c>
    </row>
    <row r="23" spans="1:14" x14ac:dyDescent="0.25">
      <c r="A23" s="12"/>
      <c r="B23" s="6" t="s">
        <v>22</v>
      </c>
      <c r="C23" s="7">
        <f>C24-C21-C22</f>
        <v>31</v>
      </c>
      <c r="D23" s="7">
        <f>D24-D21-D22</f>
        <v>52</v>
      </c>
      <c r="E23" s="7">
        <f t="shared" ref="E23:G23" si="3">E24-E21-E22</f>
        <v>0</v>
      </c>
      <c r="F23" s="7">
        <f t="shared" si="0"/>
        <v>83</v>
      </c>
      <c r="G23" s="7">
        <f t="shared" si="3"/>
        <v>11</v>
      </c>
      <c r="H23" s="7">
        <f t="shared" ref="H23:M23" si="4">H24-H21-H22</f>
        <v>3</v>
      </c>
      <c r="I23" s="7">
        <f t="shared" si="4"/>
        <v>12</v>
      </c>
      <c r="J23" s="7">
        <f t="shared" si="4"/>
        <v>26</v>
      </c>
      <c r="K23" s="7">
        <f t="shared" si="4"/>
        <v>13</v>
      </c>
      <c r="L23" s="7">
        <f t="shared" si="4"/>
        <v>14</v>
      </c>
      <c r="M23" s="7">
        <f t="shared" si="4"/>
        <v>4</v>
      </c>
      <c r="N23" t="s">
        <v>58</v>
      </c>
    </row>
    <row r="24" spans="1:14" x14ac:dyDescent="0.25">
      <c r="A24" s="12"/>
      <c r="B24" s="6" t="s">
        <v>55</v>
      </c>
      <c r="C24" s="7">
        <v>212184</v>
      </c>
      <c r="D24" s="7">
        <v>241784</v>
      </c>
      <c r="E24" s="7">
        <v>0</v>
      </c>
      <c r="F24" s="7">
        <f t="shared" si="0"/>
        <v>453968</v>
      </c>
      <c r="G24" s="7">
        <v>27821</v>
      </c>
      <c r="H24" s="7">
        <v>26107</v>
      </c>
      <c r="I24" s="7">
        <v>54786</v>
      </c>
      <c r="J24" s="7">
        <v>66268</v>
      </c>
      <c r="K24" s="7">
        <v>77090</v>
      </c>
      <c r="L24" s="7">
        <v>75013</v>
      </c>
      <c r="M24" s="7">
        <v>126883</v>
      </c>
      <c r="N24" t="s">
        <v>58</v>
      </c>
    </row>
    <row r="25" spans="1:14" x14ac:dyDescent="0.25">
      <c r="A25" s="12" t="s">
        <v>23</v>
      </c>
      <c r="B25" s="6" t="s">
        <v>24</v>
      </c>
      <c r="C25" s="7">
        <v>17111</v>
      </c>
      <c r="D25" s="7">
        <v>26159</v>
      </c>
      <c r="E25" s="7">
        <v>0</v>
      </c>
      <c r="F25" s="7">
        <f t="shared" si="0"/>
        <v>43270</v>
      </c>
      <c r="G25" s="7">
        <v>1775</v>
      </c>
      <c r="H25" s="7">
        <v>2104</v>
      </c>
      <c r="I25" s="7">
        <v>5116</v>
      </c>
      <c r="J25" s="7">
        <v>8330</v>
      </c>
      <c r="K25" s="7">
        <v>8685</v>
      </c>
      <c r="L25" s="7">
        <v>8932</v>
      </c>
      <c r="M25" s="7">
        <v>8328</v>
      </c>
      <c r="N25" t="s">
        <v>58</v>
      </c>
    </row>
    <row r="26" spans="1:14" x14ac:dyDescent="0.25">
      <c r="A26" s="12"/>
      <c r="B26" s="6" t="s">
        <v>25</v>
      </c>
      <c r="C26" s="7">
        <v>24185</v>
      </c>
      <c r="D26" s="7">
        <v>31156</v>
      </c>
      <c r="E26" s="7">
        <v>0</v>
      </c>
      <c r="F26" s="7">
        <f t="shared" si="0"/>
        <v>55341</v>
      </c>
      <c r="G26" s="7">
        <v>2194</v>
      </c>
      <c r="H26" s="7">
        <v>2522</v>
      </c>
      <c r="I26" s="7">
        <v>6637</v>
      </c>
      <c r="J26" s="7">
        <v>10272</v>
      </c>
      <c r="K26" s="7">
        <v>10688</v>
      </c>
      <c r="L26" s="7">
        <v>11316</v>
      </c>
      <c r="M26" s="7">
        <v>11712</v>
      </c>
      <c r="N26" t="s">
        <v>58</v>
      </c>
    </row>
    <row r="27" spans="1:14" x14ac:dyDescent="0.25">
      <c r="A27" s="12"/>
      <c r="B27" s="6" t="s">
        <v>26</v>
      </c>
      <c r="C27" s="7">
        <v>15462</v>
      </c>
      <c r="D27" s="7">
        <v>23766</v>
      </c>
      <c r="E27" s="7">
        <v>0</v>
      </c>
      <c r="F27" s="7">
        <f t="shared" si="0"/>
        <v>39228</v>
      </c>
      <c r="G27" s="7">
        <v>1248</v>
      </c>
      <c r="H27" s="7">
        <v>1520</v>
      </c>
      <c r="I27" s="7">
        <v>4075</v>
      </c>
      <c r="J27" s="7">
        <v>7446</v>
      </c>
      <c r="K27" s="7">
        <v>6759</v>
      </c>
      <c r="L27" s="7">
        <v>8386</v>
      </c>
      <c r="M27" s="7">
        <v>9794</v>
      </c>
      <c r="N27" t="s">
        <v>58</v>
      </c>
    </row>
    <row r="28" spans="1:14" x14ac:dyDescent="0.25">
      <c r="A28" s="12"/>
      <c r="B28" s="6" t="s">
        <v>27</v>
      </c>
      <c r="C28" s="7">
        <v>12355</v>
      </c>
      <c r="D28" s="7">
        <v>18361</v>
      </c>
      <c r="E28" s="7">
        <v>0</v>
      </c>
      <c r="F28" s="7">
        <f t="shared" si="0"/>
        <v>30716</v>
      </c>
      <c r="G28" s="7">
        <v>1491</v>
      </c>
      <c r="H28" s="7">
        <v>1428</v>
      </c>
      <c r="I28" s="7">
        <v>3744</v>
      </c>
      <c r="J28" s="7">
        <v>6476</v>
      </c>
      <c r="K28" s="7">
        <v>5655</v>
      </c>
      <c r="L28" s="7">
        <v>5559</v>
      </c>
      <c r="M28" s="7">
        <v>6363</v>
      </c>
      <c r="N28" t="s">
        <v>58</v>
      </c>
    </row>
    <row r="29" spans="1:14" x14ac:dyDescent="0.25">
      <c r="A29" s="12"/>
      <c r="B29" s="6" t="s">
        <v>28</v>
      </c>
      <c r="C29" s="7">
        <v>51</v>
      </c>
      <c r="D29" s="7">
        <v>62</v>
      </c>
      <c r="E29" s="7">
        <v>0</v>
      </c>
      <c r="F29" s="7">
        <f t="shared" si="0"/>
        <v>113</v>
      </c>
      <c r="G29" s="7">
        <v>3</v>
      </c>
      <c r="H29" s="7">
        <v>4</v>
      </c>
      <c r="I29" s="7">
        <v>26</v>
      </c>
      <c r="J29" s="7">
        <v>29</v>
      </c>
      <c r="K29" s="7">
        <v>12</v>
      </c>
      <c r="L29" s="7">
        <v>16</v>
      </c>
      <c r="M29" s="7">
        <v>23</v>
      </c>
      <c r="N29" t="s">
        <v>58</v>
      </c>
    </row>
    <row r="30" spans="1:14" x14ac:dyDescent="0.25">
      <c r="A30" s="12"/>
      <c r="B30" s="6" t="s">
        <v>29</v>
      </c>
      <c r="C30" s="7">
        <v>8431</v>
      </c>
      <c r="D30" s="7">
        <v>13848</v>
      </c>
      <c r="E30" s="7">
        <v>0</v>
      </c>
      <c r="F30" s="7">
        <f t="shared" si="0"/>
        <v>22279</v>
      </c>
      <c r="G30" s="7">
        <v>1370</v>
      </c>
      <c r="H30" s="7">
        <v>1348</v>
      </c>
      <c r="I30" s="7">
        <v>4310</v>
      </c>
      <c r="J30" s="7">
        <v>4607</v>
      </c>
      <c r="K30" s="7">
        <v>3667</v>
      </c>
      <c r="L30" s="7">
        <v>3532</v>
      </c>
      <c r="M30" s="7">
        <v>3445</v>
      </c>
      <c r="N30" t="s">
        <v>58</v>
      </c>
    </row>
    <row r="31" spans="1:14" x14ac:dyDescent="0.25">
      <c r="A31" s="12"/>
      <c r="B31" s="6" t="s">
        <v>30</v>
      </c>
      <c r="C31" s="7">
        <v>15079</v>
      </c>
      <c r="D31" s="7">
        <v>23669</v>
      </c>
      <c r="E31" s="7">
        <v>0</v>
      </c>
      <c r="F31" s="7">
        <f t="shared" si="0"/>
        <v>38748</v>
      </c>
      <c r="G31" s="7">
        <v>1386</v>
      </c>
      <c r="H31" s="7">
        <v>1897</v>
      </c>
      <c r="I31" s="7">
        <v>4183</v>
      </c>
      <c r="J31" s="7">
        <v>6149</v>
      </c>
      <c r="K31" s="7">
        <v>6836</v>
      </c>
      <c r="L31" s="7">
        <v>8765</v>
      </c>
      <c r="M31" s="7">
        <v>9532</v>
      </c>
      <c r="N31" t="s">
        <v>58</v>
      </c>
    </row>
    <row r="32" spans="1:14" x14ac:dyDescent="0.25">
      <c r="A32" s="12"/>
      <c r="B32" s="6" t="s">
        <v>31</v>
      </c>
      <c r="C32" s="7">
        <f>C33-C25-C26-C27-C28-C29-C30-C31</f>
        <v>4563</v>
      </c>
      <c r="D32" s="7">
        <f>D33-D25-D26-D27-D28-D29-D30-D31</f>
        <v>6890</v>
      </c>
      <c r="E32" s="7">
        <f t="shared" ref="E32:G32" si="5">E33-E25-E26-E27-E28-E29-E30-E31</f>
        <v>0</v>
      </c>
      <c r="F32" s="7">
        <f t="shared" si="0"/>
        <v>11453</v>
      </c>
      <c r="G32" s="7">
        <f t="shared" si="5"/>
        <v>575</v>
      </c>
      <c r="H32" s="7">
        <f t="shared" ref="H32:M32" si="6">H33-H25-H26-H27-H28-H29-H30-H31</f>
        <v>624</v>
      </c>
      <c r="I32" s="7">
        <f t="shared" si="6"/>
        <v>1504</v>
      </c>
      <c r="J32" s="7">
        <f t="shared" si="6"/>
        <v>1961</v>
      </c>
      <c r="K32" s="7">
        <f t="shared" si="6"/>
        <v>2009</v>
      </c>
      <c r="L32" s="7">
        <f t="shared" si="6"/>
        <v>2423</v>
      </c>
      <c r="M32" s="7">
        <f t="shared" si="6"/>
        <v>2357</v>
      </c>
      <c r="N32" t="s">
        <v>58</v>
      </c>
    </row>
    <row r="33" spans="1:14" x14ac:dyDescent="0.25">
      <c r="A33" s="12"/>
      <c r="B33" s="6" t="s">
        <v>32</v>
      </c>
      <c r="C33" s="7">
        <v>97237</v>
      </c>
      <c r="D33" s="7">
        <v>143911</v>
      </c>
      <c r="E33" s="7">
        <v>0</v>
      </c>
      <c r="F33" s="7">
        <f t="shared" si="0"/>
        <v>241148</v>
      </c>
      <c r="G33" s="7">
        <v>10042</v>
      </c>
      <c r="H33" s="7">
        <v>11447</v>
      </c>
      <c r="I33" s="7">
        <v>29595</v>
      </c>
      <c r="J33" s="7">
        <v>45270</v>
      </c>
      <c r="K33" s="7">
        <v>44311</v>
      </c>
      <c r="L33" s="7">
        <v>48929</v>
      </c>
      <c r="M33" s="7">
        <v>51554</v>
      </c>
      <c r="N33" t="s">
        <v>58</v>
      </c>
    </row>
    <row r="34" spans="1:14" x14ac:dyDescent="0.25">
      <c r="A34" s="16" t="s">
        <v>33</v>
      </c>
      <c r="B34" s="6" t="s">
        <v>34</v>
      </c>
      <c r="C34" s="7">
        <v>46165</v>
      </c>
      <c r="D34" s="7">
        <v>65538</v>
      </c>
      <c r="E34" s="7">
        <v>0</v>
      </c>
      <c r="F34" s="7">
        <f t="shared" si="0"/>
        <v>111703</v>
      </c>
      <c r="G34" s="7">
        <v>10566</v>
      </c>
      <c r="H34" s="7">
        <v>8254</v>
      </c>
      <c r="I34" s="7">
        <v>19217</v>
      </c>
      <c r="J34" s="7">
        <v>18886</v>
      </c>
      <c r="K34" s="7">
        <v>19484</v>
      </c>
      <c r="L34" s="7">
        <v>15404</v>
      </c>
      <c r="M34" s="7">
        <v>19892</v>
      </c>
      <c r="N34" t="s">
        <v>58</v>
      </c>
    </row>
    <row r="35" spans="1:14" x14ac:dyDescent="0.25">
      <c r="A35" s="16"/>
      <c r="B35" s="8" t="s">
        <v>35</v>
      </c>
      <c r="C35" s="7">
        <v>8999</v>
      </c>
      <c r="D35" s="7">
        <v>12968</v>
      </c>
      <c r="E35" s="7">
        <v>0</v>
      </c>
      <c r="F35" s="7">
        <f t="shared" si="0"/>
        <v>21967</v>
      </c>
      <c r="G35" s="7">
        <v>1656</v>
      </c>
      <c r="H35" s="7">
        <v>1133</v>
      </c>
      <c r="I35" s="7">
        <v>1908</v>
      </c>
      <c r="J35" s="7">
        <v>3669</v>
      </c>
      <c r="K35" s="7">
        <v>3266</v>
      </c>
      <c r="L35" s="7">
        <v>3300</v>
      </c>
      <c r="M35" s="7">
        <v>7035</v>
      </c>
      <c r="N35" t="s">
        <v>58</v>
      </c>
    </row>
    <row r="36" spans="1:14" x14ac:dyDescent="0.25">
      <c r="A36" s="16"/>
      <c r="B36" s="8" t="s">
        <v>36</v>
      </c>
      <c r="C36" s="7">
        <v>5042</v>
      </c>
      <c r="D36" s="7">
        <v>4786</v>
      </c>
      <c r="E36" s="7">
        <v>0</v>
      </c>
      <c r="F36" s="7">
        <f t="shared" si="0"/>
        <v>9828</v>
      </c>
      <c r="G36" s="7">
        <v>775</v>
      </c>
      <c r="H36" s="7">
        <v>695</v>
      </c>
      <c r="I36" s="7">
        <v>1256</v>
      </c>
      <c r="J36" s="7">
        <v>2497</v>
      </c>
      <c r="K36" s="7">
        <v>2215</v>
      </c>
      <c r="L36" s="7">
        <v>1497</v>
      </c>
      <c r="M36" s="7">
        <v>893</v>
      </c>
      <c r="N36" t="s">
        <v>58</v>
      </c>
    </row>
    <row r="37" spans="1:14" x14ac:dyDescent="0.25">
      <c r="A37" s="16"/>
      <c r="B37" s="8" t="s">
        <v>37</v>
      </c>
      <c r="C37" s="7">
        <f>C38-C34-C35-C36</f>
        <v>41</v>
      </c>
      <c r="D37" s="7">
        <f>D38-D34-D35-D36</f>
        <v>8</v>
      </c>
      <c r="E37" s="7">
        <f t="shared" ref="E37:G37" si="7">E38-E34-E35-E36</f>
        <v>0</v>
      </c>
      <c r="F37" s="7">
        <f t="shared" si="0"/>
        <v>49</v>
      </c>
      <c r="G37" s="7">
        <f t="shared" si="7"/>
        <v>0</v>
      </c>
      <c r="H37" s="7">
        <f t="shared" ref="H37:M37" si="8">H38-H34-H35-H36</f>
        <v>0</v>
      </c>
      <c r="I37" s="7">
        <f t="shared" si="8"/>
        <v>3</v>
      </c>
      <c r="J37" s="7">
        <f t="shared" si="8"/>
        <v>10</v>
      </c>
      <c r="K37" s="7">
        <f t="shared" si="8"/>
        <v>17</v>
      </c>
      <c r="L37" s="7">
        <f t="shared" si="8"/>
        <v>7</v>
      </c>
      <c r="M37" s="7">
        <f t="shared" si="8"/>
        <v>12</v>
      </c>
      <c r="N37" t="s">
        <v>58</v>
      </c>
    </row>
    <row r="38" spans="1:14" x14ac:dyDescent="0.25">
      <c r="A38" s="17"/>
      <c r="B38" s="6" t="s">
        <v>38</v>
      </c>
      <c r="C38" s="7">
        <v>60247</v>
      </c>
      <c r="D38" s="7">
        <v>83300</v>
      </c>
      <c r="E38" s="7">
        <v>0</v>
      </c>
      <c r="F38" s="7">
        <f t="shared" si="0"/>
        <v>143547</v>
      </c>
      <c r="G38" s="7">
        <v>12997</v>
      </c>
      <c r="H38" s="7">
        <v>10082</v>
      </c>
      <c r="I38" s="7">
        <v>22384</v>
      </c>
      <c r="J38" s="7">
        <v>25062</v>
      </c>
      <c r="K38" s="7">
        <v>24982</v>
      </c>
      <c r="L38" s="7">
        <v>20208</v>
      </c>
      <c r="M38" s="7">
        <v>27832</v>
      </c>
      <c r="N38" t="s">
        <v>58</v>
      </c>
    </row>
    <row r="39" spans="1:14" x14ac:dyDescent="0.25">
      <c r="A39" s="12" t="s">
        <v>56</v>
      </c>
      <c r="B39" s="6" t="s">
        <v>39</v>
      </c>
      <c r="C39" s="7">
        <v>20</v>
      </c>
      <c r="D39" s="7">
        <v>21</v>
      </c>
      <c r="E39" s="7">
        <v>0</v>
      </c>
      <c r="F39" s="7">
        <f t="shared" si="0"/>
        <v>41</v>
      </c>
      <c r="G39" s="7">
        <v>11</v>
      </c>
      <c r="H39" s="7">
        <v>0</v>
      </c>
      <c r="I39" s="7">
        <v>3</v>
      </c>
      <c r="J39" s="7">
        <v>8</v>
      </c>
      <c r="K39" s="7">
        <v>9</v>
      </c>
      <c r="L39" s="7">
        <v>4</v>
      </c>
      <c r="M39" s="7">
        <v>6</v>
      </c>
      <c r="N39" t="s">
        <v>58</v>
      </c>
    </row>
    <row r="40" spans="1:14" x14ac:dyDescent="0.25">
      <c r="A40" s="12"/>
      <c r="B40" s="6" t="s">
        <v>57</v>
      </c>
      <c r="C40" s="7">
        <f>C41-C39</f>
        <v>124</v>
      </c>
      <c r="D40" s="7">
        <f>D41-D39</f>
        <v>174</v>
      </c>
      <c r="E40" s="7">
        <f t="shared" ref="E40:G40" si="9">E41-E39</f>
        <v>0</v>
      </c>
      <c r="F40" s="7">
        <f t="shared" si="0"/>
        <v>298</v>
      </c>
      <c r="G40" s="7">
        <f t="shared" si="9"/>
        <v>8</v>
      </c>
      <c r="H40" s="7">
        <f t="shared" ref="H40:M40" si="10">H41-H39</f>
        <v>10</v>
      </c>
      <c r="I40" s="7">
        <f t="shared" si="10"/>
        <v>38</v>
      </c>
      <c r="J40" s="7">
        <f t="shared" si="10"/>
        <v>69</v>
      </c>
      <c r="K40" s="7">
        <f t="shared" si="10"/>
        <v>51</v>
      </c>
      <c r="L40" s="7">
        <f t="shared" si="10"/>
        <v>64</v>
      </c>
      <c r="M40" s="7">
        <f t="shared" si="10"/>
        <v>58</v>
      </c>
      <c r="N40" t="s">
        <v>58</v>
      </c>
    </row>
    <row r="41" spans="1:14" x14ac:dyDescent="0.25">
      <c r="A41" s="12"/>
      <c r="B41" s="6" t="s">
        <v>40</v>
      </c>
      <c r="C41" s="7">
        <v>144</v>
      </c>
      <c r="D41" s="7">
        <v>195</v>
      </c>
      <c r="E41" s="7">
        <v>0</v>
      </c>
      <c r="F41" s="7">
        <f t="shared" si="0"/>
        <v>339</v>
      </c>
      <c r="G41" s="7">
        <v>19</v>
      </c>
      <c r="H41" s="7">
        <v>10</v>
      </c>
      <c r="I41" s="7">
        <v>41</v>
      </c>
      <c r="J41" s="7">
        <v>77</v>
      </c>
      <c r="K41" s="7">
        <v>60</v>
      </c>
      <c r="L41" s="7">
        <v>68</v>
      </c>
      <c r="M41" s="7">
        <v>64</v>
      </c>
      <c r="N41" t="s">
        <v>58</v>
      </c>
    </row>
    <row r="42" spans="1:14" x14ac:dyDescent="0.25">
      <c r="A42" s="9"/>
      <c r="B42" s="6" t="s">
        <v>41</v>
      </c>
      <c r="C42" s="7">
        <v>1522</v>
      </c>
      <c r="D42" s="7">
        <v>1019</v>
      </c>
      <c r="E42" s="7">
        <v>0</v>
      </c>
      <c r="F42" s="7">
        <f t="shared" si="0"/>
        <v>2541</v>
      </c>
      <c r="G42" s="7">
        <v>240</v>
      </c>
      <c r="H42" s="7">
        <v>85</v>
      </c>
      <c r="I42" s="7">
        <v>340</v>
      </c>
      <c r="J42" s="7">
        <v>403</v>
      </c>
      <c r="K42" s="7">
        <v>449</v>
      </c>
      <c r="L42" s="7">
        <v>385</v>
      </c>
      <c r="M42" s="7">
        <v>639</v>
      </c>
      <c r="N42" t="s">
        <v>58</v>
      </c>
    </row>
    <row r="43" spans="1:14" x14ac:dyDescent="0.25">
      <c r="A43" s="11"/>
      <c r="B43" s="6" t="s">
        <v>42</v>
      </c>
      <c r="C43" s="7">
        <f>C20+C24+C33+C38+C41+C42</f>
        <v>5844528</v>
      </c>
      <c r="D43" s="7">
        <f>D20+D24+D33+D38+D41+D42</f>
        <v>6766134</v>
      </c>
      <c r="E43" s="7">
        <f t="shared" ref="E43:G43" si="11">E20+E24+E33+E38+E41+E42</f>
        <v>0</v>
      </c>
      <c r="F43" s="7">
        <f t="shared" si="0"/>
        <v>12610662</v>
      </c>
      <c r="G43" s="7">
        <f t="shared" si="11"/>
        <v>1035092</v>
      </c>
      <c r="H43" s="7">
        <f t="shared" ref="H43:M43" si="12">H20+H24+H33+H38+H41+H42</f>
        <v>677020</v>
      </c>
      <c r="I43" s="7">
        <f t="shared" si="12"/>
        <v>1721304</v>
      </c>
      <c r="J43" s="7">
        <f t="shared" si="12"/>
        <v>2311043</v>
      </c>
      <c r="K43" s="7">
        <f t="shared" si="12"/>
        <v>2557322</v>
      </c>
      <c r="L43" s="7">
        <f t="shared" si="12"/>
        <v>2053966</v>
      </c>
      <c r="M43" s="7">
        <f t="shared" si="12"/>
        <v>2254915</v>
      </c>
      <c r="N43" t="s">
        <v>58</v>
      </c>
    </row>
    <row r="45" spans="1:14" ht="50.1" customHeight="1" x14ac:dyDescent="0.25">
      <c r="A45" s="18" t="s">
        <v>59</v>
      </c>
      <c r="B45" s="19"/>
      <c r="C45" s="19"/>
      <c r="D45" s="19"/>
      <c r="E45" s="19"/>
      <c r="F45" s="19"/>
      <c r="G45" s="19"/>
      <c r="H45" s="19"/>
      <c r="I45" s="19"/>
      <c r="J45" s="19"/>
      <c r="K45" s="19"/>
      <c r="L45" s="19"/>
      <c r="M45" s="19"/>
    </row>
  </sheetData>
  <mergeCells count="8">
    <mergeCell ref="A45:M45"/>
    <mergeCell ref="A39:A41"/>
    <mergeCell ref="A1:M1"/>
    <mergeCell ref="A2:B2"/>
    <mergeCell ref="A3:A20"/>
    <mergeCell ref="A21:A24"/>
    <mergeCell ref="A25:A33"/>
    <mergeCell ref="A34:A38"/>
  </mergeCells>
  <phoneticPr fontId="5" type="noConversion"/>
  <printOptions horizontalCentered="1"/>
  <pageMargins left="0.31496062992125984" right="0.31496062992125984" top="0.35433070866141736" bottom="0.39370078740157483" header="0.31496062992125984" footer="0.31496062992125984"/>
  <pageSetup paperSize="9" scale="9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出國按性別及年齡</vt:lpstr>
      <vt:lpstr>出國按性別及年齡!Print_Area</vt:lpstr>
    </vt:vector>
  </TitlesOfParts>
  <Company>more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demi</dc:creator>
  <cp:lastModifiedBy>田昌仕</cp:lastModifiedBy>
  <cp:lastPrinted>2018-08-24T12:08:25Z</cp:lastPrinted>
  <dcterms:created xsi:type="dcterms:W3CDTF">2018-08-16T05:50:32Z</dcterms:created>
  <dcterms:modified xsi:type="dcterms:W3CDTF">2025-10-31T10:29:39Z</dcterms:modified>
</cp:coreProperties>
</file>