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<sst xmlns="http://schemas.openxmlformats.org/spreadsheetml/2006/main" count="118" uniqueCount="73">
  <si>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</si>
  <si>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</si>
  <si>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</si>
  <si>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</si>
  <si>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</si>
  <si>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</si>
  <si>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</si>
  <si>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</si>
  <si>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</si>
  <si>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</si>
  <si>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</si>
  <si>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</si>
  <si>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</si>
  <si>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</si>
  <si>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</si>
  <si>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</si>
  <si>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</si>
  <si>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</si>
  <si>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</si>
  <si>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</si>
  <si>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</si>
  <si>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</si>
  <si>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</si>
  <si>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</si>
  <si>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</si>
  <si>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</si>
  <si>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</si>
  <si>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</si>
  <si>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</si>
  <si>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</si>
  <si>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</si>
  <si>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</si>
  <si>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</si>
  <si>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</si>
  <si>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</si>
  <si>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</si>
  <si>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</si>
  <si>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</si>
  <si>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</si>
  <si>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</si>
  <si>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</si>
  <si>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</si>
  <si>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</si>
  <si>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</si>
  <si>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</si>
  <si>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</si>
  <si>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</si>
  <si>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</si>
  <si>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</si>
  <si>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</si>
  <si>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</si>
  <si>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</si>
  <si>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</si>
  <si>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</si>
  <si>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</si>
  <si>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</si>
  <si>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</si>
  <si>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</si>
  <si>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</si>
  <si>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</si>
  <si>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</si>
  <si>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</si>
  <si>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</si>
  <si>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</si>
  <si>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</si>
  <si>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</si>
  <si>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</si>
  <si>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</si>
  <si>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</si>
  <si>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</si>
  <si>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</si>
  <si>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114年1至8月來臺旅客人次～按停留夜數分
Table 1-8  Visitor Arrivals  by Length of Stay,
January-August,2025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</si>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</sst>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46770.0</v>
      </c>
      <c r="E3" s="4" t="n">
        <v>145773.0</v>
      </c>
      <c r="F3" s="4" t="n">
        <v>222569.0</v>
      </c>
      <c r="G3" s="4" t="n">
        <v>200819.0</v>
      </c>
      <c r="H3" s="4" t="n">
        <v>164881.0</v>
      </c>
      <c r="I3" s="4" t="n">
        <v>43043.0</v>
      </c>
      <c r="J3" s="4" t="n">
        <v>10441.0</v>
      </c>
      <c r="K3" s="4" t="n">
        <v>1858.0</v>
      </c>
      <c r="L3" s="4" t="n">
        <v>1218.0</v>
      </c>
      <c r="M3" s="4" t="n">
        <v>48205.0</v>
      </c>
      <c r="N3" s="11" t="n">
        <f>SUM(D3:M3)</f>
        <v>885577.0</v>
      </c>
      <c r="O3" s="4" t="n">
        <v>6345148.0</v>
      </c>
      <c r="P3" s="4" t="n">
        <v>3573596.0</v>
      </c>
      <c r="Q3" s="11" t="n">
        <f>SUM(D3:L3)</f>
        <v>837372.0</v>
      </c>
      <c r="R3" s="6" t="n">
        <f ref="R3:R48" si="0" t="shared">IF(P3&lt;&gt;0,P3/SUM(D3:L3),0)</f>
        <v>4.267632545630855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88258.0</v>
      </c>
      <c r="E4" s="5" t="n">
        <v>48747.0</v>
      </c>
      <c r="F4" s="5" t="n">
        <v>29053.0</v>
      </c>
      <c r="G4" s="5" t="n">
        <v>29695.0</v>
      </c>
      <c r="H4" s="5" t="n">
        <v>59764.0</v>
      </c>
      <c r="I4" s="5" t="n">
        <v>46568.0</v>
      </c>
      <c r="J4" s="5" t="n">
        <v>18513.0</v>
      </c>
      <c r="K4" s="5" t="n">
        <v>10236.0</v>
      </c>
      <c r="L4" s="5" t="n">
        <v>10342.0</v>
      </c>
      <c r="M4" s="5" t="n">
        <v>100948.0</v>
      </c>
      <c r="N4" s="11" t="n">
        <f ref="N4:N14" si="1" t="shared">SUM(D4:M4)</f>
        <v>442124.0</v>
      </c>
      <c r="O4" s="5" t="n">
        <v>1.0311117E7</v>
      </c>
      <c r="P4" s="5" t="n">
        <v>2959166.0</v>
      </c>
      <c r="Q4" s="11" t="n">
        <f ref="Q4:Q48" si="2" t="shared">SUM(D4:L4)</f>
        <v>341176.0</v>
      </c>
      <c r="R4" s="6" t="n">
        <f si="0" t="shared"/>
        <v>8.673429549558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54652.0</v>
      </c>
      <c r="E5" s="5" t="n">
        <v>263954.0</v>
      </c>
      <c r="F5" s="5" t="n">
        <v>304668.0</v>
      </c>
      <c r="G5" s="5" t="n">
        <v>100492.0</v>
      </c>
      <c r="H5" s="5" t="n">
        <v>71628.0</v>
      </c>
      <c r="I5" s="5" t="n">
        <v>33319.0</v>
      </c>
      <c r="J5" s="5" t="n">
        <v>17006.0</v>
      </c>
      <c r="K5" s="5" t="n">
        <v>13108.0</v>
      </c>
      <c r="L5" s="5" t="n">
        <v>8144.0</v>
      </c>
      <c r="M5" s="5" t="n">
        <v>47034.0</v>
      </c>
      <c r="N5" s="11" t="n">
        <f si="1" t="shared"/>
        <v>914005.0</v>
      </c>
      <c r="O5" s="5" t="n">
        <v>7101138.0</v>
      </c>
      <c r="P5" s="5" t="n">
        <v>4221112.0</v>
      </c>
      <c r="Q5" s="11" t="n">
        <f si="2" t="shared"/>
        <v>866971.0</v>
      </c>
      <c r="R5" s="6" t="n">
        <f si="0" t="shared"/>
        <v>4.8688041468515095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21080.0</v>
      </c>
      <c r="E6" s="5" t="n">
        <v>100469.0</v>
      </c>
      <c r="F6" s="5" t="n">
        <v>322339.0</v>
      </c>
      <c r="G6" s="5" t="n">
        <v>103439.0</v>
      </c>
      <c r="H6" s="5" t="n">
        <v>49534.0</v>
      </c>
      <c r="I6" s="5" t="n">
        <v>13801.0</v>
      </c>
      <c r="J6" s="5" t="n">
        <v>6420.0</v>
      </c>
      <c r="K6" s="5" t="n">
        <v>4996.0</v>
      </c>
      <c r="L6" s="5" t="n">
        <v>3046.0</v>
      </c>
      <c r="M6" s="5" t="n">
        <v>20723.0</v>
      </c>
      <c r="N6" s="11" t="n">
        <f si="1" t="shared"/>
        <v>645847.0</v>
      </c>
      <c r="O6" s="5" t="n">
        <v>3682767.0</v>
      </c>
      <c r="P6" s="5" t="n">
        <v>2612427.0</v>
      </c>
      <c r="Q6" s="11" t="n">
        <f si="2" t="shared"/>
        <v>625124.0</v>
      </c>
      <c r="R6" s="6" t="n">
        <f si="0" t="shared"/>
        <v>4.179054075671387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1611.0</v>
      </c>
      <c r="E7" s="5" t="n">
        <v>1444.0</v>
      </c>
      <c r="F7" s="5" t="n">
        <v>2376.0</v>
      </c>
      <c r="G7" s="5" t="n">
        <v>3149.0</v>
      </c>
      <c r="H7" s="5" t="n">
        <v>4793.0</v>
      </c>
      <c r="I7" s="5" t="n">
        <v>3691.0</v>
      </c>
      <c r="J7" s="5" t="n">
        <v>2033.0</v>
      </c>
      <c r="K7" s="5" t="n">
        <v>1930.0</v>
      </c>
      <c r="L7" s="5" t="n">
        <v>1199.0</v>
      </c>
      <c r="M7" s="5" t="n">
        <v>7185.0</v>
      </c>
      <c r="N7" s="11" t="n">
        <f si="1" t="shared"/>
        <v>29411.0</v>
      </c>
      <c r="O7" s="5" t="n">
        <v>1844658.0</v>
      </c>
      <c r="P7" s="5" t="n">
        <v>318486.0</v>
      </c>
      <c r="Q7" s="11" t="n">
        <f si="2" t="shared"/>
        <v>22226.0</v>
      </c>
      <c r="R7" s="6" t="n">
        <f si="0" t="shared"/>
        <v>14.329433996220642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820.0</v>
      </c>
      <c r="E8" s="5" t="n">
        <v>1437.0</v>
      </c>
      <c r="F8" s="5" t="n">
        <v>2008.0</v>
      </c>
      <c r="G8" s="5" t="n">
        <v>1818.0</v>
      </c>
      <c r="H8" s="5" t="n">
        <v>3343.0</v>
      </c>
      <c r="I8" s="5" t="n">
        <v>3335.0</v>
      </c>
      <c r="J8" s="5" t="n">
        <v>1832.0</v>
      </c>
      <c r="K8" s="5" t="n">
        <v>555.0</v>
      </c>
      <c r="L8" s="5" t="n">
        <v>284.0</v>
      </c>
      <c r="M8" s="5" t="n">
        <v>1736.0</v>
      </c>
      <c r="N8" s="11" t="n">
        <f si="1" t="shared"/>
        <v>17168.0</v>
      </c>
      <c r="O8" s="5" t="n">
        <v>398303.0</v>
      </c>
      <c r="P8" s="5" t="n">
        <v>160206.0</v>
      </c>
      <c r="Q8" s="11" t="n">
        <f si="2" t="shared"/>
        <v>15432.0</v>
      </c>
      <c r="R8" s="6" t="n">
        <f si="0" t="shared"/>
        <v>10.381415241057542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7533.0</v>
      </c>
      <c r="E9" s="5" t="n">
        <v>8799.0</v>
      </c>
      <c r="F9" s="5" t="n">
        <v>20119.0</v>
      </c>
      <c r="G9" s="5" t="n">
        <v>33700.0</v>
      </c>
      <c r="H9" s="5" t="n">
        <v>85917.0</v>
      </c>
      <c r="I9" s="5" t="n">
        <v>34496.0</v>
      </c>
      <c r="J9" s="5" t="n">
        <v>12605.0</v>
      </c>
      <c r="K9" s="5" t="n">
        <v>8284.0</v>
      </c>
      <c r="L9" s="5" t="n">
        <v>5361.0</v>
      </c>
      <c r="M9" s="5" t="n">
        <v>29011.0</v>
      </c>
      <c r="N9" s="11" t="n">
        <f si="1" t="shared"/>
        <v>245825.0</v>
      </c>
      <c r="O9" s="5" t="n">
        <v>8011948.0</v>
      </c>
      <c r="P9" s="5" t="n">
        <v>2133699.0</v>
      </c>
      <c r="Q9" s="11" t="n">
        <f si="2" t="shared"/>
        <v>216814.0</v>
      </c>
      <c r="R9" s="6" t="n">
        <f si="0" t="shared"/>
        <v>9.84114955676294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7165.0</v>
      </c>
      <c r="E10" s="5" t="n">
        <v>15077.0</v>
      </c>
      <c r="F10" s="5" t="n">
        <v>29983.0</v>
      </c>
      <c r="G10" s="5" t="n">
        <v>41947.0</v>
      </c>
      <c r="H10" s="5" t="n">
        <v>96850.0</v>
      </c>
      <c r="I10" s="5" t="n">
        <v>50345.0</v>
      </c>
      <c r="J10" s="5" t="n">
        <v>7959.0</v>
      </c>
      <c r="K10" s="5" t="n">
        <v>2134.0</v>
      </c>
      <c r="L10" s="5" t="n">
        <v>889.0</v>
      </c>
      <c r="M10" s="5" t="n">
        <v>5494.0</v>
      </c>
      <c r="N10" s="11" t="n">
        <f si="1" t="shared"/>
        <v>257843.0</v>
      </c>
      <c r="O10" s="5" t="n">
        <v>2019842.0</v>
      </c>
      <c r="P10" s="5" t="n">
        <v>1687351.0</v>
      </c>
      <c r="Q10" s="11" t="n">
        <f si="2" t="shared"/>
        <v>252349.0</v>
      </c>
      <c r="R10" s="6" t="n">
        <f si="0" t="shared"/>
        <v>6.686576923229337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6546.0</v>
      </c>
      <c r="E11" s="5" t="n">
        <v>2630.0</v>
      </c>
      <c r="F11" s="5" t="n">
        <v>4515.0</v>
      </c>
      <c r="G11" s="5" t="n">
        <v>7184.0</v>
      </c>
      <c r="H11" s="5" t="n">
        <v>20102.0</v>
      </c>
      <c r="I11" s="5" t="n">
        <v>19730.0</v>
      </c>
      <c r="J11" s="5" t="n">
        <v>5772.0</v>
      </c>
      <c r="K11" s="5" t="n">
        <v>4914.0</v>
      </c>
      <c r="L11" s="5" t="n">
        <v>2489.0</v>
      </c>
      <c r="M11" s="5" t="n">
        <v>64480.0</v>
      </c>
      <c r="N11" s="11" t="n">
        <f si="1" t="shared"/>
        <v>138362.0</v>
      </c>
      <c r="O11" s="5" t="n">
        <v>7.1618927E7</v>
      </c>
      <c r="P11" s="5" t="n">
        <v>921122.0</v>
      </c>
      <c r="Q11" s="11" t="n">
        <f si="2" t="shared"/>
        <v>73882.0</v>
      </c>
      <c r="R11" s="6" t="n">
        <f si="0" t="shared"/>
        <v>12.467475163097912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8720.0</v>
      </c>
      <c r="E12" s="5" t="n">
        <v>22477.0</v>
      </c>
      <c r="F12" s="5" t="n">
        <v>76588.0</v>
      </c>
      <c r="G12" s="5" t="n">
        <v>80611.0</v>
      </c>
      <c r="H12" s="5" t="n">
        <v>79512.0</v>
      </c>
      <c r="I12" s="5" t="n">
        <v>37181.0</v>
      </c>
      <c r="J12" s="5" t="n">
        <v>3780.0</v>
      </c>
      <c r="K12" s="5" t="n">
        <v>4070.0</v>
      </c>
      <c r="L12" s="5" t="n">
        <v>2803.0</v>
      </c>
      <c r="M12" s="5" t="n">
        <v>74414.0</v>
      </c>
      <c r="N12" s="11" t="n">
        <f si="1" t="shared"/>
        <v>390156.0</v>
      </c>
      <c r="O12" s="5" t="n">
        <v>4.470889E7</v>
      </c>
      <c r="P12" s="5" t="n">
        <v>1955788.0</v>
      </c>
      <c r="Q12" s="11" t="n">
        <f si="2" t="shared"/>
        <v>315742.0</v>
      </c>
      <c r="R12" s="6" t="n">
        <f si="0" t="shared"/>
        <v>6.194259870400517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5731.0</v>
      </c>
      <c r="E13" s="5" t="n">
        <v>21421.0</v>
      </c>
      <c r="F13" s="5" t="n">
        <v>52635.0</v>
      </c>
      <c r="G13" s="5" t="n">
        <v>36605.0</v>
      </c>
      <c r="H13" s="5" t="n">
        <v>28486.0</v>
      </c>
      <c r="I13" s="5" t="n">
        <v>67684.0</v>
      </c>
      <c r="J13" s="5" t="n">
        <v>2820.0</v>
      </c>
      <c r="K13" s="5" t="n">
        <v>3380.0</v>
      </c>
      <c r="L13" s="5" t="n">
        <v>2463.0</v>
      </c>
      <c r="M13" s="5" t="n">
        <v>36426.0</v>
      </c>
      <c r="N13" s="11" t="n">
        <f si="1" t="shared"/>
        <v>257651.0</v>
      </c>
      <c r="O13" s="5" t="n">
        <v>2.427655E7</v>
      </c>
      <c r="P13" s="5" t="n">
        <v>1748755.0</v>
      </c>
      <c r="Q13" s="11" t="n">
        <f si="2" t="shared"/>
        <v>221225.0</v>
      </c>
      <c r="R13" s="6" t="n">
        <f si="0" t="shared"/>
        <v>7.904870606848231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1905.0</v>
      </c>
      <c r="E14" s="5" t="n">
        <v>4620.0</v>
      </c>
      <c r="F14" s="5" t="n">
        <v>13762.0</v>
      </c>
      <c r="G14" s="5" t="n">
        <v>36648.0</v>
      </c>
      <c r="H14" s="5" t="n">
        <v>16417.0</v>
      </c>
      <c r="I14" s="5" t="n">
        <v>15009.0</v>
      </c>
      <c r="J14" s="5" t="n">
        <v>8242.0</v>
      </c>
      <c r="K14" s="5" t="n">
        <v>11376.0</v>
      </c>
      <c r="L14" s="5" t="n">
        <v>13627.0</v>
      </c>
      <c r="M14" s="5" t="n">
        <v>156535.0</v>
      </c>
      <c r="N14" s="11" t="n">
        <f si="1" t="shared"/>
        <v>278141.0</v>
      </c>
      <c r="O14" s="5" t="n">
        <v>9.4060156E7</v>
      </c>
      <c r="P14" s="5" t="n">
        <v>2245873.0</v>
      </c>
      <c r="Q14" s="11" t="n">
        <f si="2" t="shared"/>
        <v>121606.0</v>
      </c>
      <c r="R14" s="6" t="n">
        <f si="0" t="shared"/>
        <v>18.46843905728336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687.0</v>
      </c>
      <c r="E15" s="5" t="n">
        <f ref="E15:M15" si="3" t="shared">E16-E9-E10-E11-E12-E13-E14</f>
        <v>588.0</v>
      </c>
      <c r="F15" s="5" t="n">
        <f si="3" t="shared"/>
        <v>1363.0</v>
      </c>
      <c r="G15" s="5" t="n">
        <f si="3" t="shared"/>
        <v>2651.0</v>
      </c>
      <c r="H15" s="5" t="n">
        <f si="3" t="shared"/>
        <v>3552.0</v>
      </c>
      <c r="I15" s="5" t="n">
        <f si="3" t="shared"/>
        <v>3171.0</v>
      </c>
      <c r="J15" s="5" t="n">
        <f si="3" t="shared"/>
        <v>1194.0</v>
      </c>
      <c r="K15" s="5" t="n">
        <f si="3" t="shared"/>
        <v>789.0</v>
      </c>
      <c r="L15" s="5" t="n">
        <f si="3" t="shared"/>
        <v>505.0</v>
      </c>
      <c r="M15" s="5" t="n">
        <f si="3" t="shared"/>
        <v>3478.0</v>
      </c>
      <c r="N15" s="5" t="n">
        <f ref="N15" si="4" t="shared">N16-N9-N10-N11-N12-N13-N14</f>
        <v>17978.0</v>
      </c>
      <c r="O15" s="5" t="n">
        <f>O16-O9-O10-O11-O12-O13-O14</f>
        <v>1421930.0</v>
      </c>
      <c r="P15" s="5" t="n">
        <f>P16-P9-P10-P11-P12-P13-P14</f>
        <v>179049.0</v>
      </c>
      <c r="Q15" s="11" t="n">
        <f si="2" t="shared"/>
        <v>14500.0</v>
      </c>
      <c r="R15" s="6" t="n">
        <f si="0" t="shared"/>
        <v>12.348206896551725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38287.0</v>
      </c>
      <c r="E16" s="5" t="n">
        <v>75612.0</v>
      </c>
      <c r="F16" s="5" t="n">
        <v>198965.0</v>
      </c>
      <c r="G16" s="5" t="n">
        <v>239346.0</v>
      </c>
      <c r="H16" s="5" t="n">
        <v>330836.0</v>
      </c>
      <c r="I16" s="5" t="n">
        <v>227616.0</v>
      </c>
      <c r="J16" s="5" t="n">
        <v>42372.0</v>
      </c>
      <c r="K16" s="5" t="n">
        <v>34947.0</v>
      </c>
      <c r="L16" s="5" t="n">
        <v>28137.0</v>
      </c>
      <c r="M16" s="5" t="n">
        <v>369838.0</v>
      </c>
      <c r="N16" s="11" t="n">
        <f ref="N16:N48" si="5" t="shared">SUM(D16:M16)</f>
        <v>1585956.0</v>
      </c>
      <c r="O16" s="5" t="n">
        <v>2.46118243E8</v>
      </c>
      <c r="P16" s="5" t="n">
        <v>1.0871637E7</v>
      </c>
      <c r="Q16" s="11" t="n">
        <f si="2" t="shared"/>
        <v>1216118.0</v>
      </c>
      <c r="R16" s="6" t="n">
        <f si="0" t="shared"/>
        <v>8.93962345759211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3117.0</v>
      </c>
      <c r="E17" s="5" t="n">
        <f ref="E17:M17" si="6" t="shared">E18-E16-E3-E4-E5-E6-E7-E8</f>
        <v>8021.0</v>
      </c>
      <c r="F17" s="5" t="n">
        <f si="6" t="shared"/>
        <v>10741.0</v>
      </c>
      <c r="G17" s="5" t="n">
        <f si="6" t="shared"/>
        <v>7651.0</v>
      </c>
      <c r="H17" s="5" t="n">
        <f si="6" t="shared"/>
        <v>9305.0</v>
      </c>
      <c r="I17" s="5" t="n">
        <f si="6" t="shared"/>
        <v>7733.0</v>
      </c>
      <c r="J17" s="5" t="n">
        <f si="6" t="shared"/>
        <v>2645.0</v>
      </c>
      <c r="K17" s="5" t="n">
        <f si="6" t="shared"/>
        <v>1433.0</v>
      </c>
      <c r="L17" s="5" t="n">
        <f si="6" t="shared"/>
        <v>954.0</v>
      </c>
      <c r="M17" s="5" t="n">
        <f si="6" t="shared"/>
        <v>4448.0</v>
      </c>
      <c r="N17" s="11" t="n">
        <f si="5" t="shared"/>
        <v>56048.0</v>
      </c>
      <c r="O17" s="5" t="n">
        <f>O18-O16-O3-O4-O5-O6-O7-O8</f>
        <v>1292410.0</v>
      </c>
      <c r="P17" s="5" t="n">
        <f>P18-P16-P3-P4-P5-P6-P7-P8</f>
        <v>418175.0</v>
      </c>
      <c r="Q17" s="11" t="n">
        <f si="2" t="shared"/>
        <v>51600.0</v>
      </c>
      <c r="R17" s="6" t="n">
        <f si="0" t="shared"/>
        <v>8.104166666666666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254595.0</v>
      </c>
      <c r="E18" s="5" t="n">
        <v>645457.0</v>
      </c>
      <c r="F18" s="5" t="n">
        <v>1092719.0</v>
      </c>
      <c r="G18" s="5" t="n">
        <v>686409.0</v>
      </c>
      <c r="H18" s="5" t="n">
        <v>694084.0</v>
      </c>
      <c r="I18" s="5" t="n">
        <v>379106.0</v>
      </c>
      <c r="J18" s="5" t="n">
        <v>101262.0</v>
      </c>
      <c r="K18" s="5" t="n">
        <v>69063.0</v>
      </c>
      <c r="L18" s="5" t="n">
        <v>53324.0</v>
      </c>
      <c r="M18" s="5" t="n">
        <v>600117.0</v>
      </c>
      <c r="N18" s="11" t="n">
        <f si="5" t="shared"/>
        <v>4576136.0</v>
      </c>
      <c r="O18" s="5" t="n">
        <v>2.77093784E8</v>
      </c>
      <c r="P18" s="5" t="n">
        <v>2.5134805E7</v>
      </c>
      <c r="Q18" s="11" t="n">
        <f si="2" t="shared"/>
        <v>3976019.0</v>
      </c>
      <c r="R18" s="6" t="n">
        <f si="0" t="shared"/>
        <v>6.321600827360231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4954.0</v>
      </c>
      <c r="E19" s="5" t="n">
        <v>5892.0</v>
      </c>
      <c r="F19" s="5" t="n">
        <v>8267.0</v>
      </c>
      <c r="G19" s="5" t="n">
        <v>7614.0</v>
      </c>
      <c r="H19" s="5" t="n">
        <v>13891.0</v>
      </c>
      <c r="I19" s="5" t="n">
        <v>13982.0</v>
      </c>
      <c r="J19" s="5" t="n">
        <v>6957.0</v>
      </c>
      <c r="K19" s="5" t="n">
        <v>2959.0</v>
      </c>
      <c r="L19" s="5" t="n">
        <v>1319.0</v>
      </c>
      <c r="M19" s="5" t="n">
        <v>10710.0</v>
      </c>
      <c r="N19" s="11" t="n">
        <f si="5" t="shared"/>
        <v>76545.0</v>
      </c>
      <c r="O19" s="5" t="n">
        <v>1288042.0</v>
      </c>
      <c r="P19" s="5" t="n">
        <v>679607.0</v>
      </c>
      <c r="Q19" s="11" t="n">
        <f si="2" t="shared"/>
        <v>65835.0</v>
      </c>
      <c r="R19" s="6" t="n">
        <f si="0" t="shared"/>
        <v>10.322882964988228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40325.0</v>
      </c>
      <c r="E20" s="5" t="n">
        <v>36053.0</v>
      </c>
      <c r="F20" s="5" t="n">
        <v>46183.0</v>
      </c>
      <c r="G20" s="5" t="n">
        <v>42732.0</v>
      </c>
      <c r="H20" s="5" t="n">
        <v>89863.0</v>
      </c>
      <c r="I20" s="5" t="n">
        <v>97131.0</v>
      </c>
      <c r="J20" s="5" t="n">
        <v>40418.0</v>
      </c>
      <c r="K20" s="5" t="n">
        <v>18119.0</v>
      </c>
      <c r="L20" s="5" t="n">
        <v>8526.0</v>
      </c>
      <c r="M20" s="5" t="n">
        <v>56080.0</v>
      </c>
      <c r="N20" s="11" t="n">
        <f si="5" t="shared"/>
        <v>475430.0</v>
      </c>
      <c r="O20" s="5" t="n">
        <v>6657668.0</v>
      </c>
      <c r="P20" s="5" t="n">
        <v>4287811.0</v>
      </c>
      <c r="Q20" s="11" t="n">
        <f si="2" t="shared"/>
        <v>419350.0</v>
      </c>
      <c r="R20" s="6" t="n">
        <f si="0" t="shared"/>
        <v>10.224898056516036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239.0</v>
      </c>
      <c r="E21" s="5" t="n">
        <v>309.0</v>
      </c>
      <c r="F21" s="5" t="n">
        <v>296.0</v>
      </c>
      <c r="G21" s="5" t="n">
        <v>261.0</v>
      </c>
      <c r="H21" s="5" t="n">
        <v>512.0</v>
      </c>
      <c r="I21" s="5" t="n">
        <v>477.0</v>
      </c>
      <c r="J21" s="5" t="n">
        <v>281.0</v>
      </c>
      <c r="K21" s="5" t="n">
        <v>182.0</v>
      </c>
      <c r="L21" s="5" t="n">
        <v>93.0</v>
      </c>
      <c r="M21" s="5" t="n">
        <v>716.0</v>
      </c>
      <c r="N21" s="11" t="n">
        <f si="5" t="shared"/>
        <v>3366.0</v>
      </c>
      <c r="O21" s="5" t="n">
        <v>101029.0</v>
      </c>
      <c r="P21" s="5" t="n">
        <v>32223.0</v>
      </c>
      <c r="Q21" s="11" t="n">
        <f si="2" t="shared"/>
        <v>2650.0</v>
      </c>
      <c r="R21" s="6" t="n">
        <f si="0" t="shared"/>
        <v>12.159622641509435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175.0</v>
      </c>
      <c r="E22" s="5" t="n">
        <v>281.0</v>
      </c>
      <c r="F22" s="5" t="n">
        <v>360.0</v>
      </c>
      <c r="G22" s="5" t="n">
        <v>348.0</v>
      </c>
      <c r="H22" s="5" t="n">
        <v>535.0</v>
      </c>
      <c r="I22" s="5" t="n">
        <v>614.0</v>
      </c>
      <c r="J22" s="5" t="n">
        <v>355.0</v>
      </c>
      <c r="K22" s="5" t="n">
        <v>214.0</v>
      </c>
      <c r="L22" s="5" t="n">
        <v>98.0</v>
      </c>
      <c r="M22" s="5" t="n">
        <v>518.0</v>
      </c>
      <c r="N22" s="11" t="n">
        <f si="5" t="shared"/>
        <v>3498.0</v>
      </c>
      <c r="O22" s="5" t="n">
        <v>116466.0</v>
      </c>
      <c r="P22" s="5" t="n">
        <v>37640.0</v>
      </c>
      <c r="Q22" s="11" t="n">
        <f si="2" t="shared"/>
        <v>2980.0</v>
      </c>
      <c r="R22" s="6" t="n">
        <f si="0" t="shared"/>
        <v>12.630872483221477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39.0</v>
      </c>
      <c r="E23" s="5" t="n">
        <v>77.0</v>
      </c>
      <c r="F23" s="5" t="n">
        <v>70.0</v>
      </c>
      <c r="G23" s="5" t="n">
        <v>88.0</v>
      </c>
      <c r="H23" s="5" t="n">
        <v>150.0</v>
      </c>
      <c r="I23" s="5" t="n">
        <v>126.0</v>
      </c>
      <c r="J23" s="5" t="n">
        <v>102.0</v>
      </c>
      <c r="K23" s="5" t="n">
        <v>60.0</v>
      </c>
      <c r="L23" s="5" t="n">
        <v>26.0</v>
      </c>
      <c r="M23" s="5" t="n">
        <v>111.0</v>
      </c>
      <c r="N23" s="11" t="n">
        <f si="5" t="shared"/>
        <v>849.0</v>
      </c>
      <c r="O23" s="5" t="n">
        <v>23269.0</v>
      </c>
      <c r="P23" s="5" t="n">
        <v>9653.0</v>
      </c>
      <c r="Q23" s="11" t="n">
        <f si="2" t="shared"/>
        <v>738.0</v>
      </c>
      <c r="R23" s="6" t="n">
        <f si="0" t="shared"/>
        <v>13.079945799457995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460.0</v>
      </c>
      <c r="E24" s="5" t="n">
        <f ref="E24:M24" si="7" t="shared">E25-E19-E20-E21-E22-E23</f>
        <v>524.0</v>
      </c>
      <c r="F24" s="5" t="n">
        <f si="7" t="shared"/>
        <v>518.0</v>
      </c>
      <c r="G24" s="5" t="n">
        <f si="7" t="shared"/>
        <v>529.0</v>
      </c>
      <c r="H24" s="5" t="n">
        <f si="7" t="shared"/>
        <v>1017.0</v>
      </c>
      <c r="I24" s="5" t="n">
        <f si="7" t="shared"/>
        <v>1240.0</v>
      </c>
      <c r="J24" s="5" t="n">
        <f si="7" t="shared"/>
        <v>1073.0</v>
      </c>
      <c r="K24" s="5" t="n">
        <f si="7" t="shared"/>
        <v>643.0</v>
      </c>
      <c r="L24" s="5" t="n">
        <f si="7" t="shared"/>
        <v>526.0</v>
      </c>
      <c r="M24" s="5" t="n">
        <f si="7" t="shared"/>
        <v>2651.0</v>
      </c>
      <c r="N24" s="11" t="n">
        <f si="5" t="shared"/>
        <v>9181.0</v>
      </c>
      <c r="O24" s="5" t="n">
        <f>O25-O19-O20-O21-O22-O23</f>
        <v>903104.0</v>
      </c>
      <c r="P24" s="5" t="n">
        <f>P25-P19-P20-P21-P22-P23</f>
        <v>118265.0</v>
      </c>
      <c r="Q24" s="11" t="n">
        <f si="2" t="shared"/>
        <v>6530.0</v>
      </c>
      <c r="R24" s="6" t="n">
        <f si="0" t="shared"/>
        <v>18.11102603369066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46192.0</v>
      </c>
      <c r="E25" s="5" t="n">
        <v>43136.0</v>
      </c>
      <c r="F25" s="5" t="n">
        <v>55694.0</v>
      </c>
      <c r="G25" s="5" t="n">
        <v>51572.0</v>
      </c>
      <c r="H25" s="5" t="n">
        <v>105968.0</v>
      </c>
      <c r="I25" s="5" t="n">
        <v>113570.0</v>
      </c>
      <c r="J25" s="5" t="n">
        <v>49186.0</v>
      </c>
      <c r="K25" s="5" t="n">
        <v>22177.0</v>
      </c>
      <c r="L25" s="5" t="n">
        <v>10588.0</v>
      </c>
      <c r="M25" s="5" t="n">
        <v>70786.0</v>
      </c>
      <c r="N25" s="11" t="n">
        <f si="5" t="shared"/>
        <v>568869.0</v>
      </c>
      <c r="O25" s="5" t="n">
        <v>9089578.0</v>
      </c>
      <c r="P25" s="5" t="n">
        <v>5165199.0</v>
      </c>
      <c r="Q25" s="11" t="n">
        <f si="2" t="shared"/>
        <v>498083.0</v>
      </c>
      <c r="R25" s="6" t="n">
        <f si="0" t="shared"/>
        <v>10.370157182638234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499.0</v>
      </c>
      <c r="E26" s="5" t="n">
        <v>307.0</v>
      </c>
      <c r="F26" s="5" t="n">
        <v>390.0</v>
      </c>
      <c r="G26" s="5" t="n">
        <v>358.0</v>
      </c>
      <c r="H26" s="5" t="n">
        <v>792.0</v>
      </c>
      <c r="I26" s="5" t="n">
        <v>1352.0</v>
      </c>
      <c r="J26" s="5" t="n">
        <v>733.0</v>
      </c>
      <c r="K26" s="5" t="n">
        <v>469.0</v>
      </c>
      <c r="L26" s="5" t="n">
        <v>185.0</v>
      </c>
      <c r="M26" s="5" t="n">
        <v>711.0</v>
      </c>
      <c r="N26" s="11" t="n">
        <f si="5" t="shared"/>
        <v>5796.0</v>
      </c>
      <c r="O26" s="5" t="n">
        <v>119788.0</v>
      </c>
      <c r="P26" s="5" t="n">
        <v>73612.0</v>
      </c>
      <c r="Q26" s="11" t="n">
        <f si="2" t="shared"/>
        <v>5085.0</v>
      </c>
      <c r="R26" s="6" t="n">
        <f si="0" t="shared"/>
        <v>14.47630285152409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1704.0</v>
      </c>
      <c r="E27" s="5" t="n">
        <v>1993.0</v>
      </c>
      <c r="F27" s="5" t="n">
        <v>2249.0</v>
      </c>
      <c r="G27" s="5" t="n">
        <v>2243.0</v>
      </c>
      <c r="H27" s="5" t="n">
        <v>5379.0</v>
      </c>
      <c r="I27" s="5" t="n">
        <v>7991.0</v>
      </c>
      <c r="J27" s="5" t="n">
        <v>4420.0</v>
      </c>
      <c r="K27" s="5" t="n">
        <v>2352.0</v>
      </c>
      <c r="L27" s="5" t="n">
        <v>1260.0</v>
      </c>
      <c r="M27" s="5" t="n">
        <v>4074.0</v>
      </c>
      <c r="N27" s="11" t="n">
        <f si="5" t="shared"/>
        <v>33665.0</v>
      </c>
      <c r="O27" s="5" t="n">
        <v>854463.0</v>
      </c>
      <c r="P27" s="5" t="n">
        <v>434356.0</v>
      </c>
      <c r="Q27" s="11" t="n">
        <f si="2" t="shared"/>
        <v>29591.0</v>
      </c>
      <c r="R27" s="6" t="n">
        <f si="0" t="shared"/>
        <v>14.678652292926904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4209.0</v>
      </c>
      <c r="E28" s="5" t="n">
        <v>2927.0</v>
      </c>
      <c r="F28" s="5" t="n">
        <v>3604.0</v>
      </c>
      <c r="G28" s="5" t="n">
        <v>3105.0</v>
      </c>
      <c r="H28" s="5" t="n">
        <v>7634.0</v>
      </c>
      <c r="I28" s="5" t="n">
        <v>10486.0</v>
      </c>
      <c r="J28" s="5" t="n">
        <v>5817.0</v>
      </c>
      <c r="K28" s="5" t="n">
        <v>1995.0</v>
      </c>
      <c r="L28" s="5" t="n">
        <v>914.0</v>
      </c>
      <c r="M28" s="5" t="n">
        <v>12776.0</v>
      </c>
      <c r="N28" s="11" t="n">
        <f si="5" t="shared"/>
        <v>53467.0</v>
      </c>
      <c r="O28" s="5" t="n">
        <v>717492.0</v>
      </c>
      <c r="P28" s="5" t="n">
        <v>471674.0</v>
      </c>
      <c r="Q28" s="11" t="n">
        <f si="2" t="shared"/>
        <v>40691.0</v>
      </c>
      <c r="R28" s="6" t="n">
        <f si="0" t="shared"/>
        <v>11.591605023223808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994.0</v>
      </c>
      <c r="E29" s="5" t="n">
        <v>1272.0</v>
      </c>
      <c r="F29" s="5" t="n">
        <v>1336.0</v>
      </c>
      <c r="G29" s="5" t="n">
        <v>1035.0</v>
      </c>
      <c r="H29" s="5" t="n">
        <v>1957.0</v>
      </c>
      <c r="I29" s="5" t="n">
        <v>2135.0</v>
      </c>
      <c r="J29" s="5" t="n">
        <v>873.0</v>
      </c>
      <c r="K29" s="5" t="n">
        <v>549.0</v>
      </c>
      <c r="L29" s="5" t="n">
        <v>351.0</v>
      </c>
      <c r="M29" s="5" t="n">
        <v>2279.0</v>
      </c>
      <c r="N29" s="11" t="n">
        <f si="5" t="shared"/>
        <v>12781.0</v>
      </c>
      <c r="O29" s="5" t="n">
        <v>216986.0</v>
      </c>
      <c r="P29" s="5" t="n">
        <v>115190.0</v>
      </c>
      <c r="Q29" s="11" t="n">
        <f si="2" t="shared"/>
        <v>10502.0</v>
      </c>
      <c r="R29" s="6" t="n">
        <f si="0" t="shared"/>
        <v>10.968386973909732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1330.0</v>
      </c>
      <c r="E30" s="5" t="n">
        <v>1107.0</v>
      </c>
      <c r="F30" s="5" t="n">
        <v>1361.0</v>
      </c>
      <c r="G30" s="5" t="n">
        <v>1361.0</v>
      </c>
      <c r="H30" s="5" t="n">
        <v>3081.0</v>
      </c>
      <c r="I30" s="5" t="n">
        <v>3924.0</v>
      </c>
      <c r="J30" s="5" t="n">
        <v>2649.0</v>
      </c>
      <c r="K30" s="5" t="n">
        <v>991.0</v>
      </c>
      <c r="L30" s="5" t="n">
        <v>334.0</v>
      </c>
      <c r="M30" s="5" t="n">
        <v>1852.0</v>
      </c>
      <c r="N30" s="11" t="n">
        <f si="5" t="shared"/>
        <v>17990.0</v>
      </c>
      <c r="O30" s="5" t="n">
        <v>273793.0</v>
      </c>
      <c r="P30" s="5" t="n">
        <v>197803.0</v>
      </c>
      <c r="Q30" s="11" t="n">
        <f si="2" t="shared"/>
        <v>16138.0</v>
      </c>
      <c r="R30" s="6" t="n">
        <f si="0" t="shared"/>
        <v>12.256971124055026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523.0</v>
      </c>
      <c r="E31" s="5" t="n">
        <v>640.0</v>
      </c>
      <c r="F31" s="5" t="n">
        <v>851.0</v>
      </c>
      <c r="G31" s="5" t="n">
        <v>766.0</v>
      </c>
      <c r="H31" s="5" t="n">
        <v>1679.0</v>
      </c>
      <c r="I31" s="5" t="n">
        <v>2207.0</v>
      </c>
      <c r="J31" s="5" t="n">
        <v>1147.0</v>
      </c>
      <c r="K31" s="5" t="n">
        <v>353.0</v>
      </c>
      <c r="L31" s="5" t="n">
        <v>131.0</v>
      </c>
      <c r="M31" s="5" t="n">
        <v>667.0</v>
      </c>
      <c r="N31" s="11" t="n">
        <f si="5" t="shared"/>
        <v>8964.0</v>
      </c>
      <c r="O31" s="5" t="n">
        <v>122567.0</v>
      </c>
      <c r="P31" s="5" t="n">
        <v>89977.0</v>
      </c>
      <c r="Q31" s="11" t="n">
        <f si="2" t="shared"/>
        <v>8297.0</v>
      </c>
      <c r="R31" s="6" t="n">
        <f si="0" t="shared"/>
        <v>10.844522116427624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593.0</v>
      </c>
      <c r="E32" s="5" t="n">
        <v>794.0</v>
      </c>
      <c r="F32" s="5" t="n">
        <v>930.0</v>
      </c>
      <c r="G32" s="5" t="n">
        <v>815.0</v>
      </c>
      <c r="H32" s="5" t="n">
        <v>1666.0</v>
      </c>
      <c r="I32" s="5" t="n">
        <v>2007.0</v>
      </c>
      <c r="J32" s="5" t="n">
        <v>924.0</v>
      </c>
      <c r="K32" s="5" t="n">
        <v>529.0</v>
      </c>
      <c r="L32" s="5" t="n">
        <v>288.0</v>
      </c>
      <c r="M32" s="5" t="n">
        <v>804.0</v>
      </c>
      <c r="N32" s="11" t="n">
        <f si="5" t="shared"/>
        <v>9350.0</v>
      </c>
      <c r="O32" s="5" t="n">
        <v>197311.0</v>
      </c>
      <c r="P32" s="5" t="n">
        <v>103820.0</v>
      </c>
      <c r="Q32" s="11" t="n">
        <f si="2" t="shared"/>
        <v>8546.0</v>
      </c>
      <c r="R32" s="6" t="n">
        <f si="0" t="shared"/>
        <v>12.148373508073952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4882.0</v>
      </c>
      <c r="E33" s="5" t="n">
        <v>4055.0</v>
      </c>
      <c r="F33" s="5" t="n">
        <v>4928.0</v>
      </c>
      <c r="G33" s="5" t="n">
        <v>4201.0</v>
      </c>
      <c r="H33" s="5" t="n">
        <v>7967.0</v>
      </c>
      <c r="I33" s="5" t="n">
        <v>8807.0</v>
      </c>
      <c r="J33" s="5" t="n">
        <v>5060.0</v>
      </c>
      <c r="K33" s="5" t="n">
        <v>2756.0</v>
      </c>
      <c r="L33" s="5" t="n">
        <v>1311.0</v>
      </c>
      <c r="M33" s="5" t="n">
        <v>7822.0</v>
      </c>
      <c r="N33" s="11" t="n">
        <f si="5" t="shared"/>
        <v>51789.0</v>
      </c>
      <c r="O33" s="5" t="n">
        <v>1114008.0</v>
      </c>
      <c r="P33" s="5" t="n">
        <v>516696.0</v>
      </c>
      <c r="Q33" s="11" t="n">
        <f si="2" t="shared"/>
        <v>43967.0</v>
      </c>
      <c r="R33" s="6" t="n">
        <f si="0" t="shared"/>
        <v>11.751904837719199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449.0</v>
      </c>
      <c r="E34" s="5" t="n">
        <v>489.0</v>
      </c>
      <c r="F34" s="5" t="n">
        <v>557.0</v>
      </c>
      <c r="G34" s="5" t="n">
        <v>444.0</v>
      </c>
      <c r="H34" s="5" t="n">
        <v>1006.0</v>
      </c>
      <c r="I34" s="5" t="n">
        <v>1498.0</v>
      </c>
      <c r="J34" s="5" t="n">
        <v>750.0</v>
      </c>
      <c r="K34" s="5" t="n">
        <v>300.0</v>
      </c>
      <c r="L34" s="5" t="n">
        <v>111.0</v>
      </c>
      <c r="M34" s="5" t="n">
        <v>1296.0</v>
      </c>
      <c r="N34" s="11" t="n">
        <f si="5" t="shared"/>
        <v>6900.0</v>
      </c>
      <c r="O34" s="5" t="n">
        <v>93160.0</v>
      </c>
      <c r="P34" s="5" t="n">
        <v>64160.0</v>
      </c>
      <c r="Q34" s="11" t="n">
        <f si="2" t="shared"/>
        <v>5604.0</v>
      </c>
      <c r="R34" s="6" t="n">
        <f si="0" t="shared"/>
        <v>11.448965024982156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198.0</v>
      </c>
      <c r="E35" s="5" t="n">
        <v>102.0</v>
      </c>
      <c r="F35" s="5" t="n">
        <v>108.0</v>
      </c>
      <c r="G35" s="5" t="n">
        <v>88.0</v>
      </c>
      <c r="H35" s="5" t="n">
        <v>198.0</v>
      </c>
      <c r="I35" s="5" t="n">
        <v>184.0</v>
      </c>
      <c r="J35" s="5" t="n">
        <v>74.0</v>
      </c>
      <c r="K35" s="5" t="n">
        <v>32.0</v>
      </c>
      <c r="L35" s="5" t="n">
        <v>21.0</v>
      </c>
      <c r="M35" s="5" t="n">
        <v>211.0</v>
      </c>
      <c r="N35" s="11" t="n">
        <f si="5" t="shared"/>
        <v>1216.0</v>
      </c>
      <c r="O35" s="5" t="n">
        <v>20440.0</v>
      </c>
      <c r="P35" s="5" t="n">
        <v>8834.0</v>
      </c>
      <c r="Q35" s="11" t="n">
        <f si="2" t="shared"/>
        <v>1005.0</v>
      </c>
      <c r="R35" s="6" t="n">
        <f si="0" t="shared"/>
        <v>8.790049751243782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233.0</v>
      </c>
      <c r="E36" s="5" t="n">
        <v>338.0</v>
      </c>
      <c r="F36" s="5" t="n">
        <v>406.0</v>
      </c>
      <c r="G36" s="5" t="n">
        <v>444.0</v>
      </c>
      <c r="H36" s="5" t="n">
        <v>866.0</v>
      </c>
      <c r="I36" s="5" t="n">
        <v>1105.0</v>
      </c>
      <c r="J36" s="5" t="n">
        <v>590.0</v>
      </c>
      <c r="K36" s="5" t="n">
        <v>246.0</v>
      </c>
      <c r="L36" s="5" t="n">
        <v>155.0</v>
      </c>
      <c r="M36" s="5" t="n">
        <v>363.0</v>
      </c>
      <c r="N36" s="11" t="n">
        <f si="5" t="shared"/>
        <v>4746.0</v>
      </c>
      <c r="O36" s="5" t="n">
        <v>87446.0</v>
      </c>
      <c r="P36" s="5" t="n">
        <v>56210.0</v>
      </c>
      <c r="Q36" s="11" t="n">
        <f si="2" t="shared"/>
        <v>4383.0</v>
      </c>
      <c r="R36" s="6" t="n">
        <f si="0" t="shared"/>
        <v>12.824549395391285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307.0</v>
      </c>
      <c r="E37" s="5" t="n">
        <v>281.0</v>
      </c>
      <c r="F37" s="5" t="n">
        <v>338.0</v>
      </c>
      <c r="G37" s="5" t="n">
        <v>304.0</v>
      </c>
      <c r="H37" s="5" t="n">
        <v>959.0</v>
      </c>
      <c r="I37" s="5" t="n">
        <v>866.0</v>
      </c>
      <c r="J37" s="5" t="n">
        <v>445.0</v>
      </c>
      <c r="K37" s="5" t="n">
        <v>417.0</v>
      </c>
      <c r="L37" s="5" t="n">
        <v>248.0</v>
      </c>
      <c r="M37" s="5" t="n">
        <v>1250.0</v>
      </c>
      <c r="N37" s="11" t="n">
        <f si="5" t="shared"/>
        <v>5415.0</v>
      </c>
      <c r="O37" s="5" t="n">
        <v>289462.0</v>
      </c>
      <c r="P37" s="5" t="n">
        <v>65729.0</v>
      </c>
      <c r="Q37" s="11" t="n">
        <f si="2" t="shared"/>
        <v>4165.0</v>
      </c>
      <c r="R37" s="6" t="n">
        <f si="0" t="shared"/>
        <v>15.781272509003601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3602.0</v>
      </c>
      <c r="E38" s="5" t="n">
        <f ref="E38:M38" si="8" t="shared">E39-E26-E27-E28-E29-E30-E31-E32-E33-E34-E35-E36-E37</f>
        <v>2666.0</v>
      </c>
      <c r="F38" s="5" t="n">
        <f si="8" t="shared"/>
        <v>3539.0</v>
      </c>
      <c r="G38" s="5" t="n">
        <f si="8" t="shared"/>
        <v>3074.0</v>
      </c>
      <c r="H38" s="5" t="n">
        <f si="8" t="shared"/>
        <v>6693.0</v>
      </c>
      <c r="I38" s="5" t="n">
        <f si="8" t="shared"/>
        <v>7801.0</v>
      </c>
      <c r="J38" s="5" t="n">
        <f si="8" t="shared"/>
        <v>4019.0</v>
      </c>
      <c r="K38" s="5" t="n">
        <f si="8" t="shared"/>
        <v>2590.0</v>
      </c>
      <c r="L38" s="5" t="n">
        <f si="8" t="shared"/>
        <v>1148.0</v>
      </c>
      <c r="M38" s="5" t="n">
        <f si="8" t="shared"/>
        <v>7500.0</v>
      </c>
      <c r="N38" s="11" t="n">
        <f si="5" t="shared"/>
        <v>42632.0</v>
      </c>
      <c r="O38" s="5" t="n">
        <f>O39-O26-O27-O28-O29-O30-O31-O32-O33-O34-O35-O36-O37</f>
        <v>922012.0</v>
      </c>
      <c r="P38" s="5" t="n">
        <f>P39-P26-P27-P28-P29-P30-P31-P32-P33-P34-P35-P36-P37</f>
        <v>444582.0</v>
      </c>
      <c r="Q38" s="11" t="n">
        <f si="2" t="shared"/>
        <v>35132.0</v>
      </c>
      <c r="R38" s="6" t="n">
        <f si="0" t="shared"/>
        <v>12.654616873505637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19523.0</v>
      </c>
      <c r="E39" s="5" t="n">
        <v>16971.0</v>
      </c>
      <c r="F39" s="5" t="n">
        <v>20597.0</v>
      </c>
      <c r="G39" s="5" t="n">
        <v>18238.0</v>
      </c>
      <c r="H39" s="5" t="n">
        <v>39877.0</v>
      </c>
      <c r="I39" s="5" t="n">
        <v>50363.0</v>
      </c>
      <c r="J39" s="5" t="n">
        <v>27501.0</v>
      </c>
      <c r="K39" s="5" t="n">
        <v>13579.0</v>
      </c>
      <c r="L39" s="5" t="n">
        <v>6457.0</v>
      </c>
      <c r="M39" s="5" t="n">
        <v>41605.0</v>
      </c>
      <c r="N39" s="11" t="n">
        <f si="5" t="shared"/>
        <v>254711.0</v>
      </c>
      <c r="O39" s="5" t="n">
        <v>5028928.0</v>
      </c>
      <c r="P39" s="5" t="n">
        <v>2642643.0</v>
      </c>
      <c r="Q39" s="11" t="n">
        <f si="2" t="shared"/>
        <v>213106.0</v>
      </c>
      <c r="R39" s="6" t="n">
        <f si="0" t="shared"/>
        <v>12.400603455557329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5500.0</v>
      </c>
      <c r="E40" s="5" t="n">
        <v>4528.0</v>
      </c>
      <c r="F40" s="5" t="n">
        <v>6645.0</v>
      </c>
      <c r="G40" s="5" t="n">
        <v>7348.0</v>
      </c>
      <c r="H40" s="5" t="n">
        <v>16749.0</v>
      </c>
      <c r="I40" s="5" t="n">
        <v>18525.0</v>
      </c>
      <c r="J40" s="5" t="n">
        <v>6798.0</v>
      </c>
      <c r="K40" s="5" t="n">
        <v>2165.0</v>
      </c>
      <c r="L40" s="5" t="n">
        <v>774.0</v>
      </c>
      <c r="M40" s="5" t="n">
        <v>11495.0</v>
      </c>
      <c r="N40" s="11" t="n">
        <f si="5" t="shared"/>
        <v>80527.0</v>
      </c>
      <c r="O40" s="5" t="n">
        <v>863564.0</v>
      </c>
      <c r="P40" s="5" t="n">
        <v>652128.0</v>
      </c>
      <c r="Q40" s="11" t="n">
        <f si="2" t="shared"/>
        <v>69032.0</v>
      </c>
      <c r="R40" s="6" t="n">
        <f si="0" t="shared"/>
        <v>9.44674933364237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757.0</v>
      </c>
      <c r="E41" s="5" t="n">
        <v>672.0</v>
      </c>
      <c r="F41" s="5" t="n">
        <v>1038.0</v>
      </c>
      <c r="G41" s="5" t="n">
        <v>1008.0</v>
      </c>
      <c r="H41" s="5" t="n">
        <v>2177.0</v>
      </c>
      <c r="I41" s="5" t="n">
        <v>2472.0</v>
      </c>
      <c r="J41" s="5" t="n">
        <v>1316.0</v>
      </c>
      <c r="K41" s="5" t="n">
        <v>510.0</v>
      </c>
      <c r="L41" s="5" t="n">
        <v>202.0</v>
      </c>
      <c r="M41" s="5" t="n">
        <v>1725.0</v>
      </c>
      <c r="N41" s="11" t="n">
        <f si="5" t="shared"/>
        <v>11877.0</v>
      </c>
      <c r="O41" s="5" t="n">
        <v>187404.0</v>
      </c>
      <c r="P41" s="5" t="n">
        <v>113771.0</v>
      </c>
      <c r="Q41" s="11" t="n">
        <f si="2" t="shared"/>
        <v>10152.0</v>
      </c>
      <c r="R41" s="6" t="n">
        <f si="0" t="shared"/>
        <v>11.206757289204099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324.0</v>
      </c>
      <c r="E42" s="5" t="n">
        <f ref="E42:M42" si="9" t="shared">E43-E40-E41</f>
        <v>106.0</v>
      </c>
      <c r="F42" s="5" t="n">
        <f si="9" t="shared"/>
        <v>51.0</v>
      </c>
      <c r="G42" s="5" t="n">
        <f si="9" t="shared"/>
        <v>80.0</v>
      </c>
      <c r="H42" s="5" t="n">
        <f si="9" t="shared"/>
        <v>330.0</v>
      </c>
      <c r="I42" s="5" t="n">
        <f si="9" t="shared"/>
        <v>327.0</v>
      </c>
      <c r="J42" s="5" t="n">
        <f si="9" t="shared"/>
        <v>249.0</v>
      </c>
      <c r="K42" s="5" t="n">
        <f si="9" t="shared"/>
        <v>97.0</v>
      </c>
      <c r="L42" s="5" t="n">
        <f si="9" t="shared"/>
        <v>39.0</v>
      </c>
      <c r="M42" s="5" t="n">
        <f si="9" t="shared"/>
        <v>242.0</v>
      </c>
      <c r="N42" s="11" t="n">
        <f si="5" t="shared"/>
        <v>1845.0</v>
      </c>
      <c r="O42" s="5" t="n">
        <f>O43-O40-O41</f>
        <v>73898.0</v>
      </c>
      <c r="P42" s="5" t="n">
        <f>P43-P40-P41</f>
        <v>19174.0</v>
      </c>
      <c r="Q42" s="11" t="n">
        <f si="2" t="shared"/>
        <v>1603.0</v>
      </c>
      <c r="R42" s="6" t="n">
        <f si="0" t="shared"/>
        <v>11.961322520274486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6581.0</v>
      </c>
      <c r="E43" s="5" t="n">
        <v>5306.0</v>
      </c>
      <c r="F43" s="5" t="n">
        <v>7734.0</v>
      </c>
      <c r="G43" s="5" t="n">
        <v>8436.0</v>
      </c>
      <c r="H43" s="5" t="n">
        <v>19256.0</v>
      </c>
      <c r="I43" s="5" t="n">
        <v>21324.0</v>
      </c>
      <c r="J43" s="5" t="n">
        <v>8363.0</v>
      </c>
      <c r="K43" s="5" t="n">
        <v>2772.0</v>
      </c>
      <c r="L43" s="5" t="n">
        <v>1015.0</v>
      </c>
      <c r="M43" s="5" t="n">
        <v>13462.0</v>
      </c>
      <c r="N43" s="11" t="n">
        <f si="5" t="shared"/>
        <v>94249.0</v>
      </c>
      <c r="O43" s="5" t="n">
        <v>1124866.0</v>
      </c>
      <c r="P43" s="5" t="n">
        <v>785073.0</v>
      </c>
      <c r="Q43" s="11" t="n">
        <f si="2" t="shared"/>
        <v>80787.0</v>
      </c>
      <c r="R43" s="6" t="n">
        <f si="0" t="shared"/>
        <v>9.717813509599317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106.0</v>
      </c>
      <c r="E44" s="8" t="n">
        <v>90.0</v>
      </c>
      <c r="F44" s="8" t="n">
        <v>116.0</v>
      </c>
      <c r="G44" s="8" t="n">
        <v>119.0</v>
      </c>
      <c r="H44" s="8" t="n">
        <v>294.0</v>
      </c>
      <c r="I44" s="8" t="n">
        <v>550.0</v>
      </c>
      <c r="J44" s="8" t="n">
        <v>326.0</v>
      </c>
      <c r="K44" s="8" t="n">
        <v>324.0</v>
      </c>
      <c r="L44" s="8" t="n">
        <v>189.0</v>
      </c>
      <c r="M44" s="8" t="n">
        <v>1498.0</v>
      </c>
      <c r="N44" s="11" t="n">
        <f si="5" t="shared"/>
        <v>3612.0</v>
      </c>
      <c r="O44" s="8" t="n">
        <v>526397.0</v>
      </c>
      <c r="P44" s="8" t="n">
        <v>45127.0</v>
      </c>
      <c r="Q44" s="11" t="n">
        <f si="2" t="shared"/>
        <v>2114.0</v>
      </c>
      <c r="R44" s="6" t="n">
        <f si="0" t="shared"/>
        <v>21.346736045411543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92.0</v>
      </c>
      <c r="E45" s="8" t="n">
        <f ref="E45:M45" si="10" t="shared">E46-E44</f>
        <v>161.0</v>
      </c>
      <c r="F45" s="8" t="n">
        <f si="10" t="shared"/>
        <v>214.0</v>
      </c>
      <c r="G45" s="8" t="n">
        <f si="10" t="shared"/>
        <v>251.0</v>
      </c>
      <c r="H45" s="8" t="n">
        <f si="10" t="shared"/>
        <v>657.0</v>
      </c>
      <c r="I45" s="8" t="n">
        <f si="10" t="shared"/>
        <v>703.0</v>
      </c>
      <c r="J45" s="8" t="n">
        <f si="10" t="shared"/>
        <v>620.0</v>
      </c>
      <c r="K45" s="8" t="n">
        <f si="10" t="shared"/>
        <v>246.0</v>
      </c>
      <c r="L45" s="8" t="n">
        <f si="10" t="shared"/>
        <v>293.0</v>
      </c>
      <c r="M45" s="8" t="n">
        <f si="10" t="shared"/>
        <v>1578.0</v>
      </c>
      <c r="N45" s="11" t="n">
        <f si="5" t="shared"/>
        <v>4815.0</v>
      </c>
      <c r="O45" s="8" t="n">
        <f>O46-O44</f>
        <v>724003.0</v>
      </c>
      <c r="P45" s="8" t="n">
        <f>P46-P44</f>
        <v>63635.0</v>
      </c>
      <c r="Q45" s="11" t="n">
        <f si="2" t="shared"/>
        <v>3237.0</v>
      </c>
      <c r="R45" s="6" t="n">
        <f si="0" t="shared"/>
        <v>19.65863453815261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198.0</v>
      </c>
      <c r="E46" s="8" t="n">
        <v>251.0</v>
      </c>
      <c r="F46" s="8" t="n">
        <v>330.0</v>
      </c>
      <c r="G46" s="8" t="n">
        <v>370.0</v>
      </c>
      <c r="H46" s="8" t="n">
        <v>951.0</v>
      </c>
      <c r="I46" s="8" t="n">
        <v>1253.0</v>
      </c>
      <c r="J46" s="8" t="n">
        <v>946.0</v>
      </c>
      <c r="K46" s="8" t="n">
        <v>570.0</v>
      </c>
      <c r="L46" s="8" t="n">
        <v>482.0</v>
      </c>
      <c r="M46" s="8" t="n">
        <v>3076.0</v>
      </c>
      <c r="N46" s="11" t="n">
        <f si="5" t="shared"/>
        <v>8427.0</v>
      </c>
      <c r="O46" s="8" t="n">
        <v>1250400.0</v>
      </c>
      <c r="P46" s="8" t="n">
        <v>108762.0</v>
      </c>
      <c r="Q46" s="11" t="n">
        <f si="2" t="shared"/>
        <v>5351.0</v>
      </c>
      <c r="R46" s="6" t="n">
        <f si="0" t="shared"/>
        <v>20.32554662679873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24.0</v>
      </c>
      <c r="E47" s="5" t="n">
        <v>26.0</v>
      </c>
      <c r="F47" s="5" t="n">
        <v>48.0</v>
      </c>
      <c r="G47" s="5" t="n">
        <v>43.0</v>
      </c>
      <c r="H47" s="5" t="n">
        <v>48.0</v>
      </c>
      <c r="I47" s="5" t="n">
        <v>54.0</v>
      </c>
      <c r="J47" s="5" t="n">
        <v>28.0</v>
      </c>
      <c r="K47" s="5" t="n">
        <v>27.0</v>
      </c>
      <c r="L47" s="5" t="n">
        <v>17.0</v>
      </c>
      <c r="M47" s="5" t="n">
        <v>144.0</v>
      </c>
      <c r="N47" s="11" t="n">
        <f si="5" t="shared"/>
        <v>459.0</v>
      </c>
      <c r="O47" s="5" t="n">
        <v>50171.0</v>
      </c>
      <c r="P47" s="5" t="n">
        <v>4409.0</v>
      </c>
      <c r="Q47" s="11" t="n">
        <f si="2" t="shared"/>
        <v>315.0</v>
      </c>
      <c r="R47" s="6" t="n">
        <f si="0" t="shared"/>
        <v>13.996825396825397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327113.0</v>
      </c>
      <c r="E48" s="5" t="n">
        <f ref="E48:M48" si="11" t="shared">E47+E46+E43+E39+E25+E18</f>
        <v>711147.0</v>
      </c>
      <c r="F48" s="5" t="n">
        <f si="11" t="shared"/>
        <v>1177122.0</v>
      </c>
      <c r="G48" s="5" t="n">
        <f si="11" t="shared"/>
        <v>765068.0</v>
      </c>
      <c r="H48" s="5" t="n">
        <f si="11" t="shared"/>
        <v>860184.0</v>
      </c>
      <c r="I48" s="5" t="n">
        <f si="11" t="shared"/>
        <v>565670.0</v>
      </c>
      <c r="J48" s="5" t="n">
        <f si="11" t="shared"/>
        <v>187286.0</v>
      </c>
      <c r="K48" s="5" t="n">
        <f si="11" t="shared"/>
        <v>108188.0</v>
      </c>
      <c r="L48" s="5" t="n">
        <f si="11" t="shared"/>
        <v>71883.0</v>
      </c>
      <c r="M48" s="5" t="n">
        <f si="11" t="shared"/>
        <v>729190.0</v>
      </c>
      <c r="N48" s="11" t="n">
        <f si="5" t="shared"/>
        <v>5502851.0</v>
      </c>
      <c r="O48" s="5" t="n">
        <f>O47+O46+O43+O39+O25+O18</f>
        <v>2.93637727E8</v>
      </c>
      <c r="P48" s="5" t="n">
        <f>P47+P46+P43+P39+P25+P18</f>
        <v>3.3840891E7</v>
      </c>
      <c r="Q48" s="11" t="n">
        <f si="2" t="shared"/>
        <v>4773661.0</v>
      </c>
      <c r="R48" s="6" t="n">
        <f si="0" t="shared"/>
        <v>7.089085504814858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5.944427715742258</v>
      </c>
      <c r="E49" s="6" t="n">
        <f ref="E49" si="13" t="shared">E48/$N$48*100</f>
        <v>12.923246513489097</v>
      </c>
      <c r="F49" s="6" t="n">
        <f ref="F49" si="14" t="shared">F48/$N$48*100</f>
        <v>21.391129797990168</v>
      </c>
      <c r="G49" s="6" t="n">
        <f ref="G49" si="15" t="shared">G48/$N$48*100</f>
        <v>13.903120400679574</v>
      </c>
      <c r="H49" s="6" t="n">
        <f ref="H49" si="16" t="shared">H48/$N$48*100</f>
        <v>15.631606234659086</v>
      </c>
      <c r="I49" s="6" t="n">
        <f ref="I49" si="17" t="shared">I48/$N$48*100</f>
        <v>10.279580530165182</v>
      </c>
      <c r="J49" s="6" t="n">
        <f ref="J49" si="18" t="shared">J48/$N$48*100</f>
        <v>3.4034357826515746</v>
      </c>
      <c r="K49" s="6" t="n">
        <f ref="K49" si="19" t="shared">K48/$N$48*100</f>
        <v>1.9660354241828462</v>
      </c>
      <c r="L49" s="6" t="n">
        <f ref="L49" si="20" t="shared">L48/$N$48*100</f>
        <v>1.3062865049408023</v>
      </c>
      <c r="M49" s="6" t="n">
        <f ref="M49" si="21" t="shared">M48/$N$48*100</f>
        <v>13.251131095499405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