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<sst xmlns="http://schemas.openxmlformats.org/spreadsheetml/2006/main" count="98" uniqueCount="56">
  <si>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</si>
  <si>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</si>
  <si>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</si>
  <si>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</si>
  <si>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</si>
  <si>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</si>
  <si>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</si>
  <si>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</si>
  <si>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</si>
  <si>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</si>
  <si>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</si>
  <si>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</si>
  <si>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</si>
  <si>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</si>
  <si>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</si>
  <si>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</si>
  <si>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</si>
  <si>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</si>
  <si>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</si>
  <si>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</si>
  <si>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</si>
  <si>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</si>
  <si>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</si>
  <si>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</si>
  <si>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</si>
  <si>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</si>
  <si>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</si>
  <si>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</si>
  <si>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</si>
  <si>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</si>
  <si>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</si>
  <si>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</si>
  <si>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</si>
  <si>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</si>
  <si>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</si>
  <si>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</si>
  <si>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</si>
  <si>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</si>
  <si>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</si>
  <si>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</si>
  <si>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</si>
  <si>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</si>
  <si>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</si>
  <si>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</si>
  <si>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</si>
  <si>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</si>
  <si>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</si>
  <si>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</si>
  <si>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</si>
  <si>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</si>
  <si>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</si>
  <si>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</si>
  <si>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</si>
  <si>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114年8月來臺旅客人次及成長率－按國籍分
Table 1-3 Visitor Arrivals by Nationality,
 August, 2025</t>
  </si>
  <si>
    <t>114年8月
Aug.., 2025</t>
  </si>
  <si>
    <t>113年8月
Aug..,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</si>
</sst>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124111.0</v>
      </c>
      <c r="E3" s="4" t="n">
        <v>111620.0</v>
      </c>
      <c r="F3" s="5" t="n">
        <f>IF(E3=0,"-",(D3-E3)/E3*100)</f>
        <v>11.190646837484323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56123.0</v>
      </c>
      <c r="E4" s="4" t="n">
        <v>61700.0</v>
      </c>
      <c r="F4" s="5" t="n">
        <f ref="F4:F46" si="0" t="shared">IF(E4=0,"-",(D4-E4)/E4*100)</f>
        <v>-9.038897893030793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4813.0</v>
      </c>
      <c r="E5" s="4" t="n">
        <v>3944.0</v>
      </c>
      <c r="F5" s="5" t="n">
        <f si="0" t="shared"/>
        <v>22.03346855983773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1553.0</v>
      </c>
      <c r="E6" s="4" t="n">
        <v>1091.0</v>
      </c>
      <c r="F6" s="5" t="n">
        <f si="0" t="shared"/>
        <v>42.34647112740605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25116.0</v>
      </c>
      <c r="E7" s="4" t="n">
        <v>25693.0</v>
      </c>
      <c r="F7" s="5" t="n">
        <f si="0" t="shared"/>
        <v>-2.245747869069396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17324.0</v>
      </c>
      <c r="E8" s="4" t="n">
        <v>19554.0</v>
      </c>
      <c r="F8" s="5" t="n">
        <f si="0" t="shared"/>
        <v>-11.40431625242917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21614.0</v>
      </c>
      <c r="E9" s="4" t="n">
        <v>20024.0</v>
      </c>
      <c r="F9" s="5" t="n">
        <f si="0" t="shared"/>
        <v>7.940471434278866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45553.0</v>
      </c>
      <c r="E10" s="4" t="n">
        <v>36914.0</v>
      </c>
      <c r="F10" s="5" t="n">
        <f si="0" t="shared"/>
        <v>23.40304491520832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26870.0</v>
      </c>
      <c r="E11" s="4" t="n">
        <v>22762.0</v>
      </c>
      <c r="F11" s="5" t="n">
        <f si="0" t="shared"/>
        <v>18.04762323170196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37295.0</v>
      </c>
      <c r="E12" s="4" t="n">
        <v>33220.0</v>
      </c>
      <c r="F12" s="5" t="n">
        <f si="0" t="shared"/>
        <v>12.266706803130646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3559.0</v>
      </c>
      <c r="E13" s="4" t="n">
        <f>E14-E7-E8-E9-E10-E11-E12</f>
        <v>2643.0</v>
      </c>
      <c r="F13" s="5" t="n">
        <f si="0" t="shared"/>
        <v>34.6575860764283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177331.0</v>
      </c>
      <c r="E14" s="4" t="n">
        <v>160810.0</v>
      </c>
      <c r="F14" s="5" t="n">
        <f si="0" t="shared"/>
        <v>10.273614824948698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1173.0</v>
      </c>
      <c r="E15" s="4" t="n">
        <f>E16-E3-E4-E5-E6-E14</f>
        <v>898.0</v>
      </c>
      <c r="F15" s="5" t="n">
        <f si="0" t="shared"/>
        <v>30.62360801781737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365104.0</v>
      </c>
      <c r="E16" s="4" t="n">
        <v>340063.0</v>
      </c>
      <c r="F16" s="5" t="n">
        <f si="0" t="shared"/>
        <v>7.36363556164593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10806.0</v>
      </c>
      <c r="E17" s="4" t="n">
        <v>10632.0</v>
      </c>
      <c r="F17" s="5" t="n">
        <f si="0" t="shared"/>
        <v>1.6365688487584649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45191.0</v>
      </c>
      <c r="E18" s="4" t="n">
        <v>44694.0</v>
      </c>
      <c r="F18" s="5" t="n">
        <f si="0" t="shared"/>
        <v>1.1120060858280754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396.0</v>
      </c>
      <c r="E19" s="4" t="n">
        <v>316.0</v>
      </c>
      <c r="F19" s="5" t="n">
        <f si="0" t="shared"/>
        <v>25.31645569620253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361.0</v>
      </c>
      <c r="E20" s="4" t="n">
        <v>328.0</v>
      </c>
      <c r="F20" s="5" t="n">
        <f si="0" t="shared"/>
        <v>10.060975609756099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85.0</v>
      </c>
      <c r="E21" s="4" t="n">
        <v>69.0</v>
      </c>
      <c r="F21" s="5" t="n">
        <f si="0" t="shared"/>
        <v>23.18840579710145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1589.0</v>
      </c>
      <c r="E22" s="4" t="n">
        <f>E23-E17-E18-E19-E20-E21</f>
        <v>1257.0</v>
      </c>
      <c r="F22" s="5" t="n">
        <f>IF(E22=0,"-",(D22-E22)/E22*100)</f>
        <v>26.412092283214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58428.0</v>
      </c>
      <c r="E23" s="4" t="n">
        <v>57296.0</v>
      </c>
      <c r="F23" s="5" t="n">
        <f si="0" t="shared"/>
        <v>1.9757051103043841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671.0</v>
      </c>
      <c r="E24" s="4" t="n">
        <v>650.0</v>
      </c>
      <c r="F24" s="5" t="n">
        <f si="0" t="shared"/>
        <v>3.230769230769231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5328.0</v>
      </c>
      <c r="E25" s="4" t="n">
        <v>4590.0</v>
      </c>
      <c r="F25" s="5" t="n">
        <f si="0" t="shared"/>
        <v>16.07843137254902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5728.0</v>
      </c>
      <c r="E26" s="4" t="n">
        <v>4748.0</v>
      </c>
      <c r="F26" s="5" t="n">
        <f si="0" t="shared"/>
        <v>20.64026958719461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2361.0</v>
      </c>
      <c r="E27" s="4" t="n">
        <v>1717.0</v>
      </c>
      <c r="F27" s="5" t="n">
        <f si="0" t="shared"/>
        <v>37.50728013977868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2079.0</v>
      </c>
      <c r="E28" s="4" t="n">
        <v>2019.0</v>
      </c>
      <c r="F28" s="5" t="n">
        <f si="0" t="shared"/>
        <v>2.9717682020802374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729.0</v>
      </c>
      <c r="E29" s="4" t="n">
        <v>593.0</v>
      </c>
      <c r="F29" s="5" t="n">
        <f si="0" t="shared"/>
        <v>22.93423271500843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1849.0</v>
      </c>
      <c r="E30" s="4" t="n">
        <v>1328.0</v>
      </c>
      <c r="F30" s="5" t="n">
        <f si="0" t="shared"/>
        <v>39.23192771084337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7945.0</v>
      </c>
      <c r="E31" s="4" t="n">
        <v>7355.0</v>
      </c>
      <c r="F31" s="5" t="n">
        <f si="0" t="shared"/>
        <v>8.021753908905506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827.0</v>
      </c>
      <c r="E32" s="4" t="n">
        <v>795.0</v>
      </c>
      <c r="F32" s="5" t="n">
        <f si="0" t="shared"/>
        <v>4.0251572327044025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179.0</v>
      </c>
      <c r="E33" s="4" t="n">
        <v>136.0</v>
      </c>
      <c r="F33" s="5" t="n">
        <f si="0" t="shared"/>
        <v>31.61764705882353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519.0</v>
      </c>
      <c r="E34" s="4" t="n">
        <v>446.0</v>
      </c>
      <c r="F34" s="5" t="n">
        <f si="0" t="shared"/>
        <v>16.367713004484305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7047.0</v>
      </c>
      <c r="E35" s="4" t="n">
        <f>E36-E24-E25-E26-E27-E28-E29-E30-E31-E32-E33-E34</f>
        <v>6577.0</v>
      </c>
      <c r="F35" s="5" t="n">
        <f si="0" t="shared"/>
        <v>7.1461152501140335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35262.0</v>
      </c>
      <c r="E36" s="4" t="n">
        <v>30954.0</v>
      </c>
      <c r="F36" s="5" t="n">
        <f si="0" t="shared"/>
        <v>13.917425857724366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6095.0</v>
      </c>
      <c r="E37" s="4" t="n">
        <v>5767.0</v>
      </c>
      <c r="F37" s="5" t="n">
        <f si="0" t="shared"/>
        <v>5.6875325125715275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1220.0</v>
      </c>
      <c r="E38" s="4" t="n">
        <v>1134.0</v>
      </c>
      <c r="F38" s="5" t="n">
        <f si="0" t="shared"/>
        <v>7.583774250440917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286.0</v>
      </c>
      <c r="E39" s="4" t="n">
        <f>E40-E37-E38</f>
        <v>235.0</v>
      </c>
      <c r="F39" s="5" t="n">
        <f si="0" t="shared"/>
        <v>21.70212765957447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7601.0</v>
      </c>
      <c r="E40" s="4" t="n">
        <v>7136.0</v>
      </c>
      <c r="F40" s="5" t="n">
        <f si="0" t="shared"/>
        <v>6.516255605381166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680.0</v>
      </c>
      <c r="E41" s="4" t="n">
        <v>623.0</v>
      </c>
      <c r="F41" s="5" t="n">
        <f si="0" t="shared"/>
        <v>9.149277688603531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849.0</v>
      </c>
      <c r="E42" s="4" t="n">
        <f>E43-E41</f>
        <v>662.0</v>
      </c>
      <c r="F42" s="5" t="n">
        <f si="0" t="shared"/>
        <v>28.247734138972806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1529.0</v>
      </c>
      <c r="E43" s="4" t="n">
        <v>1285.0</v>
      </c>
      <c r="F43" s="5" t="n">
        <f si="0" t="shared"/>
        <v>18.988326848249027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88.0</v>
      </c>
      <c r="E44" s="4" t="n">
        <v>75.0</v>
      </c>
      <c r="F44" s="5" t="n">
        <f si="0" t="shared"/>
        <v>17.333333333333336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205090.0</v>
      </c>
      <c r="E45" s="4" t="n">
        <v>180113.0</v>
      </c>
      <c r="F45" s="5" t="n">
        <f si="0" t="shared"/>
        <v>13.867405462126554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673102.0</v>
      </c>
      <c r="E46" s="8" t="n">
        <f>E44+E43+E40+E36+E23+E16+E45</f>
        <v>616922.0</v>
      </c>
      <c r="F46" s="5" t="n">
        <f si="0" t="shared"/>
        <v>9.10649968715656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