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<sst xmlns="http://schemas.openxmlformats.org/spreadsheetml/2006/main" count="98" uniqueCount="56">
  <si>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</si>
  <si>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</si>
  <si>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</si>
  <si>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</si>
  <si>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</si>
  <si>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</si>
  <si>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</si>
  <si>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</si>
  <si>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</si>
  <si>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</si>
  <si>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</si>
  <si>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</si>
  <si>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</si>
  <si>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</si>
  <si>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</si>
  <si>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</si>
  <si>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</si>
  <si>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</si>
  <si>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</si>
  <si>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</si>
  <si>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</si>
  <si>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</si>
  <si>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</si>
  <si>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</si>
  <si>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</si>
  <si>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</si>
  <si>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</si>
  <si>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</si>
  <si>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</si>
  <si>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</si>
  <si>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</si>
  <si>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</si>
  <si>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</si>
  <si>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</si>
  <si>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</si>
  <si>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</si>
  <si>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</si>
  <si>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</si>
  <si>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</si>
  <si>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</si>
  <si>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</si>
  <si>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</si>
  <si>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</si>
  <si>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</si>
  <si>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</si>
  <si>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</si>
  <si>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</si>
  <si>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</si>
  <si>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</si>
  <si>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</si>
  <si>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</si>
  <si>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</si>
  <si>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</si>
  <si>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114年1至8月來臺旅客人次及成長率－按國籍分
Table 1-3 Visitor Arrivals by Nationality,
 January-August, 2025</t>
  </si>
  <si>
    <t>114年1至8月
Jan.-August., 2025</t>
  </si>
  <si>
    <t>113年1至8月
Jan.-August.,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</si>
</sst>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889739.0</v>
      </c>
      <c r="E3" s="4" t="n">
        <v>794865.0</v>
      </c>
      <c r="F3" s="5" t="n">
        <f>IF(E3=0,"-",(D3-E3)/E3*100)</f>
        <v>11.935863322702597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643598.0</v>
      </c>
      <c r="E4" s="4" t="n">
        <v>624044.0</v>
      </c>
      <c r="F4" s="5" t="n">
        <f ref="F4:F46" si="0" t="shared">IF(E4=0,"-",(D4-E4)/E4*100)</f>
        <v>3.1334328989622526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36192.0</v>
      </c>
      <c r="E5" s="4" t="n">
        <v>29233.0</v>
      </c>
      <c r="F5" s="5" t="n">
        <f si="0" t="shared"/>
        <v>23.80528854376903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13275.0</v>
      </c>
      <c r="E6" s="4" t="n">
        <v>9644.0</v>
      </c>
      <c r="F6" s="5" t="n">
        <f si="0" t="shared"/>
        <v>37.65035255080879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263511.0</v>
      </c>
      <c r="E7" s="4" t="n">
        <v>294488.0</v>
      </c>
      <c r="F7" s="5" t="n">
        <f si="0" t="shared"/>
        <v>-10.518934557605064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215227.0</v>
      </c>
      <c r="E8" s="4" t="n">
        <v>230201.0</v>
      </c>
      <c r="F8" s="5" t="n">
        <f si="0" t="shared"/>
        <v>-6.504750196567348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158810.0</v>
      </c>
      <c r="E9" s="4" t="n">
        <v>154386.0</v>
      </c>
      <c r="F9" s="5" t="n">
        <f si="0" t="shared"/>
        <v>2.865544803285272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415722.0</v>
      </c>
      <c r="E10" s="4" t="n">
        <v>305609.0</v>
      </c>
      <c r="F10" s="5" t="n">
        <f si="0" t="shared"/>
        <v>36.03067972474633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256959.0</v>
      </c>
      <c r="E11" s="4" t="n">
        <v>260026.0</v>
      </c>
      <c r="F11" s="5" t="n">
        <f si="0" t="shared"/>
        <v>-1.1794974348718974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291905.0</v>
      </c>
      <c r="E12" s="4" t="n">
        <v>254008.0</v>
      </c>
      <c r="F12" s="5" t="n">
        <f si="0" t="shared"/>
        <v>14.919608831217914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20731.0</v>
      </c>
      <c r="E13" s="4" t="n">
        <f>E14-E7-E8-E9-E10-E11-E12</f>
        <v>16628.0</v>
      </c>
      <c r="F13" s="5" t="n">
        <f si="0" t="shared"/>
        <v>24.67524657204715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1622865.0</v>
      </c>
      <c r="E14" s="4" t="n">
        <v>1515346.0</v>
      </c>
      <c r="F14" s="5" t="n">
        <f si="0" t="shared"/>
        <v>7.095343241741491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7047.0</v>
      </c>
      <c r="E15" s="4" t="n">
        <f>E16-E3-E4-E5-E6-E14</f>
        <v>5566.0</v>
      </c>
      <c r="F15" s="5" t="n">
        <f si="0" t="shared"/>
        <v>26.60797700323392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3212716.0</v>
      </c>
      <c r="E16" s="4" t="n">
        <v>2978698.0</v>
      </c>
      <c r="F16" s="5" t="n">
        <f si="0" t="shared"/>
        <v>7.85638557517412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97824.0</v>
      </c>
      <c r="E17" s="4" t="n">
        <v>91096.0</v>
      </c>
      <c r="F17" s="5" t="n">
        <f si="0" t="shared"/>
        <v>7.3856151751997885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469363.0</v>
      </c>
      <c r="E18" s="4" t="n">
        <v>420501.0</v>
      </c>
      <c r="F18" s="5" t="n">
        <f si="0" t="shared"/>
        <v>11.619948585140106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3549.0</v>
      </c>
      <c r="E19" s="4" t="n">
        <v>2803.0</v>
      </c>
      <c r="F19" s="5" t="n">
        <f si="0" t="shared"/>
        <v>26.614341776667853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3643.0</v>
      </c>
      <c r="E20" s="4" t="n">
        <v>2841.0</v>
      </c>
      <c r="F20" s="5" t="n">
        <f si="0" t="shared"/>
        <v>28.229496656107006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757.0</v>
      </c>
      <c r="E21" s="4" t="n">
        <v>671.0</v>
      </c>
      <c r="F21" s="5" t="n">
        <f si="0" t="shared"/>
        <v>12.816691505216097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10089.0</v>
      </c>
      <c r="E22" s="4" t="n">
        <f>E23-E17-E18-E19-E20-E21</f>
        <v>8635.0</v>
      </c>
      <c r="F22" s="5" t="n">
        <f>IF(E22=0,"-",(D22-E22)/E22*100)</f>
        <v>16.838448176027793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585225.0</v>
      </c>
      <c r="E23" s="4" t="n">
        <v>526547.0</v>
      </c>
      <c r="F23" s="5" t="n">
        <f si="0" t="shared"/>
        <v>11.143924473978581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5860.0</v>
      </c>
      <c r="E24" s="4" t="n">
        <v>5181.0</v>
      </c>
      <c r="F24" s="5" t="n">
        <f si="0" t="shared"/>
        <v>13.105578073730939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39751.0</v>
      </c>
      <c r="E25" s="4" t="n">
        <v>36917.0</v>
      </c>
      <c r="F25" s="5" t="n">
        <f si="0" t="shared"/>
        <v>7.676680120269793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55158.0</v>
      </c>
      <c r="E26" s="4" t="n">
        <v>50511.0</v>
      </c>
      <c r="F26" s="5" t="n">
        <f si="0" t="shared"/>
        <v>9.199976242798598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15691.0</v>
      </c>
      <c r="E27" s="4" t="n">
        <v>13357.0</v>
      </c>
      <c r="F27" s="5" t="n">
        <f si="0" t="shared"/>
        <v>17.47398367896983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18264.0</v>
      </c>
      <c r="E28" s="4" t="n">
        <v>16111.0</v>
      </c>
      <c r="F28" s="5" t="n">
        <f si="0" t="shared"/>
        <v>13.36354043820992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7553.0</v>
      </c>
      <c r="E29" s="4" t="n">
        <v>6668.0</v>
      </c>
      <c r="F29" s="5" t="n">
        <f si="0" t="shared"/>
        <v>13.27234553089382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10556.0</v>
      </c>
      <c r="E30" s="4" t="n">
        <v>9079.0</v>
      </c>
      <c r="F30" s="5" t="n">
        <f si="0" t="shared"/>
        <v>16.268311488049346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70972.0</v>
      </c>
      <c r="E31" s="4" t="n">
        <v>62185.0</v>
      </c>
      <c r="F31" s="5" t="n">
        <f si="0" t="shared"/>
        <v>14.130417303208171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6589.0</v>
      </c>
      <c r="E32" s="4" t="n">
        <v>6353.0</v>
      </c>
      <c r="F32" s="5" t="n">
        <f si="0" t="shared"/>
        <v>3.714780418699827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1592.0</v>
      </c>
      <c r="E33" s="4" t="n">
        <v>1330.0</v>
      </c>
      <c r="F33" s="5" t="n">
        <f si="0" t="shared"/>
        <v>19.69924812030075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5095.0</v>
      </c>
      <c r="E34" s="4" t="n">
        <v>4715.0</v>
      </c>
      <c r="F34" s="5" t="n">
        <f si="0" t="shared"/>
        <v>8.059384941675503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60448.0</v>
      </c>
      <c r="E35" s="4" t="n">
        <f>E36-E24-E25-E26-E27-E28-E29-E30-E31-E32-E33-E34</f>
        <v>52250.0</v>
      </c>
      <c r="F35" s="5" t="n">
        <f si="0" t="shared"/>
        <v>15.689952153110049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297529.0</v>
      </c>
      <c r="E36" s="4" t="n">
        <v>264657.0</v>
      </c>
      <c r="F36" s="5" t="n">
        <f si="0" t="shared"/>
        <v>12.420604782794333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80056.0</v>
      </c>
      <c r="E37" s="4" t="n">
        <v>69732.0</v>
      </c>
      <c r="F37" s="5" t="n">
        <f si="0" t="shared"/>
        <v>14.80525440256984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13666.0</v>
      </c>
      <c r="E38" s="4" t="n">
        <v>12410.0</v>
      </c>
      <c r="F38" s="5" t="n">
        <f si="0" t="shared"/>
        <v>10.120870265914585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1737.0</v>
      </c>
      <c r="E39" s="4" t="n">
        <f>E40-E37-E38</f>
        <v>1218.0</v>
      </c>
      <c r="F39" s="5" t="n">
        <f si="0" t="shared"/>
        <v>42.610837438423644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95459.0</v>
      </c>
      <c r="E40" s="4" t="n">
        <v>83360.0</v>
      </c>
      <c r="F40" s="5" t="n">
        <f si="0" t="shared"/>
        <v>14.51415547024952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3755.0</v>
      </c>
      <c r="E41" s="4" t="n">
        <v>3547.0</v>
      </c>
      <c r="F41" s="5" t="n">
        <f si="0" t="shared"/>
        <v>5.864110515928954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5099.0</v>
      </c>
      <c r="E42" s="4" t="n">
        <f>E43-E41</f>
        <v>4131.0</v>
      </c>
      <c r="F42" s="5" t="n">
        <f si="0" t="shared"/>
        <v>23.432582909707094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8854.0</v>
      </c>
      <c r="E43" s="4" t="n">
        <v>7678.0</v>
      </c>
      <c r="F43" s="5" t="n">
        <f si="0" t="shared"/>
        <v>15.3164886689242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445.0</v>
      </c>
      <c r="E44" s="4" t="n">
        <v>532.0</v>
      </c>
      <c r="F44" s="5" t="n">
        <f si="0" t="shared"/>
        <v>-16.35338345864662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1256340.0</v>
      </c>
      <c r="E45" s="4" t="n">
        <v>1108225.0</v>
      </c>
      <c r="F45" s="5" t="n">
        <f si="0" t="shared"/>
        <v>13.365065758307203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5456568.0</v>
      </c>
      <c r="E46" s="8" t="n">
        <f>E44+E43+E40+E36+E23+E16+E45</f>
        <v>4969697.0</v>
      </c>
      <c r="F46" s="5" t="n">
        <f si="0" t="shared"/>
        <v>9.79679445245857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