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<sst xmlns="http://schemas.openxmlformats.org/spreadsheetml/2006/main" count="118" uniqueCount="73">
  <si>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</si>
  <si>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</si>
  <si>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</si>
  <si>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</si>
  <si>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</si>
  <si>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</si>
  <si>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</si>
  <si>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</si>
  <si>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</si>
  <si>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</si>
  <si>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</si>
  <si>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</si>
  <si>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</si>
  <si>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</si>
  <si>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</si>
  <si>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</si>
  <si>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</si>
  <si>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</si>
  <si>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</si>
  <si>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</si>
  <si>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</si>
  <si>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</si>
  <si>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</si>
  <si>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</si>
  <si>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</si>
  <si>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</si>
  <si>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</si>
  <si>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</si>
  <si>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</si>
  <si>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</si>
  <si>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</si>
  <si>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</si>
  <si>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</si>
  <si>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</si>
  <si>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</si>
  <si>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</si>
  <si>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</si>
  <si>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</si>
  <si>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</si>
  <si>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</si>
  <si>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</si>
  <si>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</si>
  <si>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</si>
  <si>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</si>
  <si>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</si>
  <si>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</si>
  <si>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</si>
  <si>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</si>
  <si>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</si>
  <si>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</si>
  <si>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</si>
  <si>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</si>
  <si>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</si>
  <si>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</si>
  <si>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</si>
  <si>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</si>
  <si>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</si>
  <si>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</si>
  <si>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</si>
  <si>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</si>
  <si>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</si>
  <si>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</si>
  <si>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</si>
  <si>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</si>
  <si>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</si>
  <si>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</si>
  <si>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</si>
  <si>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</si>
  <si>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</si>
  <si>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</si>
  <si>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</si>
  <si>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114年1至7月來臺旅客人次～按停留夜數分
Table 1-8  Visitor Arrivals  by Length of Stay,
January-July,2025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</si>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</sst>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37069.0</v>
      </c>
      <c r="E3" s="4" t="n">
        <v>122039.0</v>
      </c>
      <c r="F3" s="4" t="n">
        <v>185396.0</v>
      </c>
      <c r="G3" s="4" t="n">
        <v>165687.0</v>
      </c>
      <c r="H3" s="4" t="n">
        <v>134091.0</v>
      </c>
      <c r="I3" s="4" t="n">
        <v>35006.0</v>
      </c>
      <c r="J3" s="4" t="n">
        <v>8389.0</v>
      </c>
      <c r="K3" s="4" t="n">
        <v>1524.0</v>
      </c>
      <c r="L3" s="4" t="n">
        <v>1042.0</v>
      </c>
      <c r="M3" s="4" t="n">
        <v>41765.0</v>
      </c>
      <c r="N3" s="11" t="n">
        <f>SUM(D3:M3)</f>
        <v>732008.0</v>
      </c>
      <c r="O3" s="4" t="n">
        <v>5419078.0</v>
      </c>
      <c r="P3" s="4" t="n">
        <v>2936873.0</v>
      </c>
      <c r="Q3" s="11" t="n">
        <f>SUM(D3:L3)</f>
        <v>690243.0</v>
      </c>
      <c r="R3" s="6" t="n">
        <f ref="R3:R48" si="0" t="shared">IF(P3&lt;&gt;0,P3/SUM(D3:L3),0)</f>
        <v>4.254839237775682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69657.0</v>
      </c>
      <c r="E4" s="5" t="n">
        <v>39077.0</v>
      </c>
      <c r="F4" s="5" t="n">
        <v>25065.0</v>
      </c>
      <c r="G4" s="5" t="n">
        <v>25922.0</v>
      </c>
      <c r="H4" s="5" t="n">
        <v>52578.0</v>
      </c>
      <c r="I4" s="5" t="n">
        <v>39469.0</v>
      </c>
      <c r="J4" s="5" t="n">
        <v>14360.0</v>
      </c>
      <c r="K4" s="5" t="n">
        <v>7948.0</v>
      </c>
      <c r="L4" s="5" t="n">
        <v>9218.0</v>
      </c>
      <c r="M4" s="5" t="n">
        <v>87758.0</v>
      </c>
      <c r="N4" s="11" t="n">
        <f ref="N4:N14" si="1" t="shared">SUM(D4:M4)</f>
        <v>371052.0</v>
      </c>
      <c r="O4" s="5" t="n">
        <v>8932524.0</v>
      </c>
      <c r="P4" s="5" t="n">
        <v>2490840.0</v>
      </c>
      <c r="Q4" s="11" t="n">
        <f ref="Q4:Q48" si="2" t="shared">SUM(D4:L4)</f>
        <v>283294.0</v>
      </c>
      <c r="R4" s="6" t="n">
        <f si="0" t="shared"/>
        <v>8.79242059485905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47282.0</v>
      </c>
      <c r="E5" s="5" t="n">
        <v>231163.0</v>
      </c>
      <c r="F5" s="5" t="n">
        <v>264222.0</v>
      </c>
      <c r="G5" s="5" t="n">
        <v>84583.0</v>
      </c>
      <c r="H5" s="5" t="n">
        <v>59881.0</v>
      </c>
      <c r="I5" s="5" t="n">
        <v>27468.0</v>
      </c>
      <c r="J5" s="5" t="n">
        <v>14129.0</v>
      </c>
      <c r="K5" s="5" t="n">
        <v>11414.0</v>
      </c>
      <c r="L5" s="5" t="n">
        <v>7107.0</v>
      </c>
      <c r="M5" s="5" t="n">
        <v>41439.0</v>
      </c>
      <c r="N5" s="11" t="n">
        <f si="1" t="shared"/>
        <v>788688.0</v>
      </c>
      <c r="O5" s="5" t="n">
        <v>6135006.0</v>
      </c>
      <c r="P5" s="5" t="n">
        <v>3621666.0</v>
      </c>
      <c r="Q5" s="11" t="n">
        <f si="2" t="shared"/>
        <v>747249.0</v>
      </c>
      <c r="R5" s="6" t="n">
        <f si="0" t="shared"/>
        <v>4.846665569308223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18552.0</v>
      </c>
      <c r="E6" s="5" t="n">
        <v>89302.0</v>
      </c>
      <c r="F6" s="5" t="n">
        <v>297003.0</v>
      </c>
      <c r="G6" s="5" t="n">
        <v>93788.0</v>
      </c>
      <c r="H6" s="5" t="n">
        <v>43473.0</v>
      </c>
      <c r="I6" s="5" t="n">
        <v>12066.0</v>
      </c>
      <c r="J6" s="5" t="n">
        <v>5639.0</v>
      </c>
      <c r="K6" s="5" t="n">
        <v>4364.0</v>
      </c>
      <c r="L6" s="5" t="n">
        <v>2640.0</v>
      </c>
      <c r="M6" s="5" t="n">
        <v>19547.0</v>
      </c>
      <c r="N6" s="11" t="n">
        <f si="1" t="shared"/>
        <v>586374.0</v>
      </c>
      <c r="O6" s="5" t="n">
        <v>3306933.0</v>
      </c>
      <c r="P6" s="5" t="n">
        <v>2344780.0</v>
      </c>
      <c r="Q6" s="11" t="n">
        <f si="2" t="shared"/>
        <v>566827.0</v>
      </c>
      <c r="R6" s="6" t="n">
        <f si="0" t="shared"/>
        <v>4.136676622673232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1342.0</v>
      </c>
      <c r="E7" s="5" t="n">
        <v>1234.0</v>
      </c>
      <c r="F7" s="5" t="n">
        <v>2116.0</v>
      </c>
      <c r="G7" s="5" t="n">
        <v>2853.0</v>
      </c>
      <c r="H7" s="5" t="n">
        <v>4214.0</v>
      </c>
      <c r="I7" s="5" t="n">
        <v>3287.0</v>
      </c>
      <c r="J7" s="5" t="n">
        <v>1825.0</v>
      </c>
      <c r="K7" s="5" t="n">
        <v>1685.0</v>
      </c>
      <c r="L7" s="5" t="n">
        <v>1028.0</v>
      </c>
      <c r="M7" s="5" t="n">
        <v>6294.0</v>
      </c>
      <c r="N7" s="11" t="n">
        <f si="1" t="shared"/>
        <v>25878.0</v>
      </c>
      <c r="O7" s="5" t="n">
        <v>1635082.0</v>
      </c>
      <c r="P7" s="5" t="n">
        <v>278809.0</v>
      </c>
      <c r="Q7" s="11" t="n">
        <f si="2" t="shared"/>
        <v>19584.0</v>
      </c>
      <c r="R7" s="6" t="n">
        <f si="0" t="shared"/>
        <v>14.23657066993464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708.0</v>
      </c>
      <c r="E8" s="5" t="n">
        <v>1270.0</v>
      </c>
      <c r="F8" s="5" t="n">
        <v>1753.0</v>
      </c>
      <c r="G8" s="5" t="n">
        <v>1596.0</v>
      </c>
      <c r="H8" s="5" t="n">
        <v>2934.0</v>
      </c>
      <c r="I8" s="5" t="n">
        <v>2963.0</v>
      </c>
      <c r="J8" s="5" t="n">
        <v>1607.0</v>
      </c>
      <c r="K8" s="5" t="n">
        <v>481.0</v>
      </c>
      <c r="L8" s="5" t="n">
        <v>249.0</v>
      </c>
      <c r="M8" s="5" t="n">
        <v>1484.0</v>
      </c>
      <c r="N8" s="11" t="n">
        <f si="1" t="shared"/>
        <v>15045.0</v>
      </c>
      <c r="O8" s="5" t="n">
        <v>343844.0</v>
      </c>
      <c r="P8" s="5" t="n">
        <v>140418.0</v>
      </c>
      <c r="Q8" s="11" t="n">
        <f si="2" t="shared"/>
        <v>13561.0</v>
      </c>
      <c r="R8" s="6" t="n">
        <f si="0" t="shared"/>
        <v>10.354546124917041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6732.0</v>
      </c>
      <c r="E9" s="5" t="n">
        <v>7701.0</v>
      </c>
      <c r="F9" s="5" t="n">
        <v>17825.0</v>
      </c>
      <c r="G9" s="5" t="n">
        <v>31093.0</v>
      </c>
      <c r="H9" s="5" t="n">
        <v>80981.0</v>
      </c>
      <c r="I9" s="5" t="n">
        <v>32270.0</v>
      </c>
      <c r="J9" s="5" t="n">
        <v>11175.0</v>
      </c>
      <c r="K9" s="5" t="n">
        <v>7438.0</v>
      </c>
      <c r="L9" s="5" t="n">
        <v>4816.0</v>
      </c>
      <c r="M9" s="5" t="n">
        <v>26100.0</v>
      </c>
      <c r="N9" s="11" t="n">
        <f si="1" t="shared"/>
        <v>226131.0</v>
      </c>
      <c r="O9" s="5" t="n">
        <v>7297130.0</v>
      </c>
      <c r="P9" s="5" t="n">
        <v>1949856.0</v>
      </c>
      <c r="Q9" s="11" t="n">
        <f si="2" t="shared"/>
        <v>200031.0</v>
      </c>
      <c r="R9" s="6" t="n">
        <f si="0" t="shared"/>
        <v>9.747769095790153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6215.0</v>
      </c>
      <c r="E10" s="5" t="n">
        <v>12996.0</v>
      </c>
      <c r="F10" s="5" t="n">
        <v>26275.0</v>
      </c>
      <c r="G10" s="5" t="n">
        <v>37834.0</v>
      </c>
      <c r="H10" s="5" t="n">
        <v>91352.0</v>
      </c>
      <c r="I10" s="5" t="n">
        <v>47859.0</v>
      </c>
      <c r="J10" s="5" t="n">
        <v>7037.0</v>
      </c>
      <c r="K10" s="5" t="n">
        <v>1880.0</v>
      </c>
      <c r="L10" s="5" t="n">
        <v>767.0</v>
      </c>
      <c r="M10" s="5" t="n">
        <v>4938.0</v>
      </c>
      <c r="N10" s="11" t="n">
        <f si="1" t="shared"/>
        <v>237153.0</v>
      </c>
      <c r="O10" s="5" t="n">
        <v>1860750.0</v>
      </c>
      <c r="P10" s="5" t="n">
        <v>1559175.0</v>
      </c>
      <c r="Q10" s="11" t="n">
        <f si="2" t="shared"/>
        <v>232215.0</v>
      </c>
      <c r="R10" s="6" t="n">
        <f si="0" t="shared"/>
        <v>6.714359537497578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6097.0</v>
      </c>
      <c r="E11" s="5" t="n">
        <v>2310.0</v>
      </c>
      <c r="F11" s="5" t="n">
        <v>4028.0</v>
      </c>
      <c r="G11" s="5" t="n">
        <v>6239.0</v>
      </c>
      <c r="H11" s="5" t="n">
        <v>18248.0</v>
      </c>
      <c r="I11" s="5" t="n">
        <v>18301.0</v>
      </c>
      <c r="J11" s="5" t="n">
        <v>5197.0</v>
      </c>
      <c r="K11" s="5" t="n">
        <v>4210.0</v>
      </c>
      <c r="L11" s="5" t="n">
        <v>2139.0</v>
      </c>
      <c r="M11" s="5" t="n">
        <v>56563.0</v>
      </c>
      <c r="N11" s="11" t="n">
        <f si="1" t="shared"/>
        <v>123332.0</v>
      </c>
      <c r="O11" s="5" t="n">
        <v>6.2857453E7</v>
      </c>
      <c r="P11" s="5" t="n">
        <v>815955.0</v>
      </c>
      <c r="Q11" s="11" t="n">
        <f si="2" t="shared"/>
        <v>66769.0</v>
      </c>
      <c r="R11" s="6" t="n">
        <f si="0" t="shared"/>
        <v>12.220566430529137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7261.0</v>
      </c>
      <c r="E12" s="5" t="n">
        <v>18770.0</v>
      </c>
      <c r="F12" s="5" t="n">
        <v>68068.0</v>
      </c>
      <c r="G12" s="5" t="n">
        <v>72614.0</v>
      </c>
      <c r="H12" s="5" t="n">
        <v>72810.0</v>
      </c>
      <c r="I12" s="5" t="n">
        <v>33578.0</v>
      </c>
      <c r="J12" s="5" t="n">
        <v>3263.0</v>
      </c>
      <c r="K12" s="5" t="n">
        <v>3525.0</v>
      </c>
      <c r="L12" s="5" t="n">
        <v>2414.0</v>
      </c>
      <c r="M12" s="5" t="n">
        <v>65741.0</v>
      </c>
      <c r="N12" s="11" t="n">
        <f si="1" t="shared"/>
        <v>348044.0</v>
      </c>
      <c r="O12" s="5" t="n">
        <v>3.9587273E7</v>
      </c>
      <c r="P12" s="5" t="n">
        <v>1743870.0</v>
      </c>
      <c r="Q12" s="11" t="n">
        <f si="2" t="shared"/>
        <v>282303.0</v>
      </c>
      <c r="R12" s="6" t="n">
        <f si="0" t="shared"/>
        <v>6.177298859735815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5125.0</v>
      </c>
      <c r="E13" s="5" t="n">
        <v>18991.0</v>
      </c>
      <c r="F13" s="5" t="n">
        <v>48163.0</v>
      </c>
      <c r="G13" s="5" t="n">
        <v>34504.0</v>
      </c>
      <c r="H13" s="5" t="n">
        <v>26426.0</v>
      </c>
      <c r="I13" s="5" t="n">
        <v>59335.0</v>
      </c>
      <c r="J13" s="5" t="n">
        <v>2461.0</v>
      </c>
      <c r="K13" s="5" t="n">
        <v>2984.0</v>
      </c>
      <c r="L13" s="5" t="n">
        <v>2104.0</v>
      </c>
      <c r="M13" s="5" t="n">
        <v>32236.0</v>
      </c>
      <c r="N13" s="11" t="n">
        <f si="1" t="shared"/>
        <v>232329.0</v>
      </c>
      <c r="O13" s="5" t="n">
        <v>2.1479665E7</v>
      </c>
      <c r="P13" s="5" t="n">
        <v>1553355.0</v>
      </c>
      <c r="Q13" s="11" t="n">
        <f si="2" t="shared"/>
        <v>200093.0</v>
      </c>
      <c r="R13" s="6" t="n">
        <f si="0" t="shared"/>
        <v>7.7631651282153795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1598.0</v>
      </c>
      <c r="E14" s="5" t="n">
        <v>4299.0</v>
      </c>
      <c r="F14" s="5" t="n">
        <v>12144.0</v>
      </c>
      <c r="G14" s="5" t="n">
        <v>33016.0</v>
      </c>
      <c r="H14" s="5" t="n">
        <v>14840.0</v>
      </c>
      <c r="I14" s="5" t="n">
        <v>13155.0</v>
      </c>
      <c r="J14" s="5" t="n">
        <v>6891.0</v>
      </c>
      <c r="K14" s="5" t="n">
        <v>9645.0</v>
      </c>
      <c r="L14" s="5" t="n">
        <v>11636.0</v>
      </c>
      <c r="M14" s="5" t="n">
        <v>137050.0</v>
      </c>
      <c r="N14" s="11" t="n">
        <f si="1" t="shared"/>
        <v>244274.0</v>
      </c>
      <c r="O14" s="5" t="n">
        <v>8.2791865E7</v>
      </c>
      <c r="P14" s="5" t="n">
        <v>1928986.0</v>
      </c>
      <c r="Q14" s="11" t="n">
        <f si="2" t="shared"/>
        <v>107224.0</v>
      </c>
      <c r="R14" s="6" t="n">
        <f si="0" t="shared"/>
        <v>17.990244721331045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565.0</v>
      </c>
      <c r="E15" s="5" t="n">
        <f ref="E15:M15" si="3" t="shared">E16-E9-E10-E11-E12-E13-E14</f>
        <v>481.0</v>
      </c>
      <c r="F15" s="5" t="n">
        <f si="3" t="shared"/>
        <v>1196.0</v>
      </c>
      <c r="G15" s="5" t="n">
        <f si="3" t="shared"/>
        <v>2430.0</v>
      </c>
      <c r="H15" s="5" t="n">
        <f si="3" t="shared"/>
        <v>3175.0</v>
      </c>
      <c r="I15" s="5" t="n">
        <f si="3" t="shared"/>
        <v>2772.0</v>
      </c>
      <c r="J15" s="5" t="n">
        <f si="3" t="shared"/>
        <v>1050.0</v>
      </c>
      <c r="K15" s="5" t="n">
        <f si="3" t="shared"/>
        <v>691.0</v>
      </c>
      <c r="L15" s="5" t="n">
        <f si="3" t="shared"/>
        <v>460.0</v>
      </c>
      <c r="M15" s="5" t="n">
        <f si="3" t="shared"/>
        <v>2863.0</v>
      </c>
      <c r="N15" s="5" t="n">
        <f ref="N15" si="4" t="shared">N16-N9-N10-N11-N12-N13-N14</f>
        <v>15683.0</v>
      </c>
      <c r="O15" s="5" t="n">
        <f>O16-O9-O10-O11-O12-O13-O14</f>
        <v>1167119.0</v>
      </c>
      <c r="P15" s="5" t="n">
        <f>P16-P9-P10-P11-P12-P13-P14</f>
        <v>159272.0</v>
      </c>
      <c r="Q15" s="11" t="n">
        <f si="2" t="shared"/>
        <v>12820.0</v>
      </c>
      <c r="R15" s="6" t="n">
        <f si="0" t="shared"/>
        <v>12.42371294851794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33593.0</v>
      </c>
      <c r="E16" s="5" t="n">
        <v>65548.0</v>
      </c>
      <c r="F16" s="5" t="n">
        <v>177699.0</v>
      </c>
      <c r="G16" s="5" t="n">
        <v>217730.0</v>
      </c>
      <c r="H16" s="5" t="n">
        <v>307832.0</v>
      </c>
      <c r="I16" s="5" t="n">
        <v>207270.0</v>
      </c>
      <c r="J16" s="5" t="n">
        <v>37074.0</v>
      </c>
      <c r="K16" s="5" t="n">
        <v>30373.0</v>
      </c>
      <c r="L16" s="5" t="n">
        <v>24336.0</v>
      </c>
      <c r="M16" s="5" t="n">
        <v>325491.0</v>
      </c>
      <c r="N16" s="11" t="n">
        <f ref="N16:N48" si="5" t="shared">SUM(D16:M16)</f>
        <v>1426946.0</v>
      </c>
      <c r="O16" s="5" t="n">
        <v>2.17041255E8</v>
      </c>
      <c r="P16" s="5" t="n">
        <v>9710469.0</v>
      </c>
      <c r="Q16" s="11" t="n">
        <f si="2" t="shared"/>
        <v>1101455.0</v>
      </c>
      <c r="R16" s="6" t="n">
        <f si="0" t="shared"/>
        <v>8.81603787717156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3056.0</v>
      </c>
      <c r="E17" s="5" t="n">
        <f ref="E17:M17" si="6" t="shared">E18-E16-E3-E4-E5-E6-E7-E8</f>
        <v>7904.0</v>
      </c>
      <c r="F17" s="5" t="n">
        <f si="6" t="shared"/>
        <v>10526.0</v>
      </c>
      <c r="G17" s="5" t="n">
        <f si="6" t="shared"/>
        <v>7465.0</v>
      </c>
      <c r="H17" s="5" t="n">
        <f si="6" t="shared"/>
        <v>9046.0</v>
      </c>
      <c r="I17" s="5" t="n">
        <f si="6" t="shared"/>
        <v>7437.0</v>
      </c>
      <c r="J17" s="5" t="n">
        <f si="6" t="shared"/>
        <v>2501.0</v>
      </c>
      <c r="K17" s="5" t="n">
        <f si="6" t="shared"/>
        <v>1314.0</v>
      </c>
      <c r="L17" s="5" t="n">
        <f si="6" t="shared"/>
        <v>860.0</v>
      </c>
      <c r="M17" s="5" t="n">
        <f si="6" t="shared"/>
        <v>4043.0</v>
      </c>
      <c r="N17" s="11" t="n">
        <f si="5" t="shared"/>
        <v>54152.0</v>
      </c>
      <c r="O17" s="5" t="n">
        <f>O18-O16-O3-O4-O5-O6-O7-O8</f>
        <v>1146074.0</v>
      </c>
      <c r="P17" s="5" t="n">
        <f>P18-P16-P3-P4-P5-P6-P7-P8</f>
        <v>395775.0</v>
      </c>
      <c r="Q17" s="11" t="n">
        <f si="2" t="shared"/>
        <v>50109.0</v>
      </c>
      <c r="R17" s="6" t="n">
        <f si="0" t="shared"/>
        <v>7.8982817457941685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211259.0</v>
      </c>
      <c r="E18" s="5" t="n">
        <v>557537.0</v>
      </c>
      <c r="F18" s="5" t="n">
        <v>963780.0</v>
      </c>
      <c r="G18" s="5" t="n">
        <v>599624.0</v>
      </c>
      <c r="H18" s="5" t="n">
        <v>614049.0</v>
      </c>
      <c r="I18" s="5" t="n">
        <v>334966.0</v>
      </c>
      <c r="J18" s="5" t="n">
        <v>85524.0</v>
      </c>
      <c r="K18" s="5" t="n">
        <v>59103.0</v>
      </c>
      <c r="L18" s="5" t="n">
        <v>46480.0</v>
      </c>
      <c r="M18" s="5" t="n">
        <v>527821.0</v>
      </c>
      <c r="N18" s="11" t="n">
        <f si="5" t="shared"/>
        <v>4000143.0</v>
      </c>
      <c r="O18" s="5" t="n">
        <v>2.43959796E8</v>
      </c>
      <c r="P18" s="5" t="n">
        <v>2.191963E7</v>
      </c>
      <c r="Q18" s="11" t="n">
        <f si="2" t="shared"/>
        <v>3472322.0</v>
      </c>
      <c r="R18" s="6" t="n">
        <f si="0" t="shared"/>
        <v>6.312672039056285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4287.0</v>
      </c>
      <c r="E19" s="5" t="n">
        <v>5310.0</v>
      </c>
      <c r="F19" s="5" t="n">
        <v>7374.0</v>
      </c>
      <c r="G19" s="5" t="n">
        <v>6839.0</v>
      </c>
      <c r="H19" s="5" t="n">
        <v>12525.0</v>
      </c>
      <c r="I19" s="5" t="n">
        <v>12583.0</v>
      </c>
      <c r="J19" s="5" t="n">
        <v>5945.0</v>
      </c>
      <c r="K19" s="5" t="n">
        <v>2367.0</v>
      </c>
      <c r="L19" s="5" t="n">
        <v>1164.0</v>
      </c>
      <c r="M19" s="5" t="n">
        <v>9571.0</v>
      </c>
      <c r="N19" s="11" t="n">
        <f si="5" t="shared"/>
        <v>67965.0</v>
      </c>
      <c r="O19" s="5" t="n">
        <v>1128974.0</v>
      </c>
      <c r="P19" s="5" t="n">
        <v>590362.0</v>
      </c>
      <c r="Q19" s="11" t="n">
        <f si="2" t="shared"/>
        <v>58394.0</v>
      </c>
      <c r="R19" s="6" t="n">
        <f si="0" t="shared"/>
        <v>10.109977052436895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35959.0</v>
      </c>
      <c r="E20" s="5" t="n">
        <v>32465.0</v>
      </c>
      <c r="F20" s="5" t="n">
        <v>41882.0</v>
      </c>
      <c r="G20" s="5" t="n">
        <v>38768.0</v>
      </c>
      <c r="H20" s="5" t="n">
        <v>81478.0</v>
      </c>
      <c r="I20" s="5" t="n">
        <v>87599.0</v>
      </c>
      <c r="J20" s="5" t="n">
        <v>34719.0</v>
      </c>
      <c r="K20" s="5" t="n">
        <v>14080.0</v>
      </c>
      <c r="L20" s="5" t="n">
        <v>7043.0</v>
      </c>
      <c r="M20" s="5" t="n">
        <v>51005.0</v>
      </c>
      <c r="N20" s="11" t="n">
        <f si="5" t="shared"/>
        <v>424998.0</v>
      </c>
      <c r="O20" s="5" t="n">
        <v>5822091.0</v>
      </c>
      <c r="P20" s="5" t="n">
        <v>3683321.0</v>
      </c>
      <c r="Q20" s="11" t="n">
        <f si="2" t="shared"/>
        <v>373993.0</v>
      </c>
      <c r="R20" s="6" t="n">
        <f si="0" t="shared"/>
        <v>9.848636204420938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216.0</v>
      </c>
      <c r="E21" s="5" t="n">
        <v>282.0</v>
      </c>
      <c r="F21" s="5" t="n">
        <v>244.0</v>
      </c>
      <c r="G21" s="5" t="n">
        <v>228.0</v>
      </c>
      <c r="H21" s="5" t="n">
        <v>476.0</v>
      </c>
      <c r="I21" s="5" t="n">
        <v>378.0</v>
      </c>
      <c r="J21" s="5" t="n">
        <v>228.0</v>
      </c>
      <c r="K21" s="5" t="n">
        <v>152.0</v>
      </c>
      <c r="L21" s="5" t="n">
        <v>80.0</v>
      </c>
      <c r="M21" s="5" t="n">
        <v>679.0</v>
      </c>
      <c r="N21" s="11" t="n">
        <f si="5" t="shared"/>
        <v>2963.0</v>
      </c>
      <c r="O21" s="5" t="n">
        <v>88401.0</v>
      </c>
      <c r="P21" s="5" t="n">
        <v>27142.0</v>
      </c>
      <c r="Q21" s="11" t="n">
        <f si="2" t="shared"/>
        <v>2284.0</v>
      </c>
      <c r="R21" s="6" t="n">
        <f si="0" t="shared"/>
        <v>11.88353765323993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163.0</v>
      </c>
      <c r="E22" s="5" t="n">
        <v>261.0</v>
      </c>
      <c r="F22" s="5" t="n">
        <v>336.0</v>
      </c>
      <c r="G22" s="5" t="n">
        <v>325.0</v>
      </c>
      <c r="H22" s="5" t="n">
        <v>499.0</v>
      </c>
      <c r="I22" s="5" t="n">
        <v>578.0</v>
      </c>
      <c r="J22" s="5" t="n">
        <v>320.0</v>
      </c>
      <c r="K22" s="5" t="n">
        <v>195.0</v>
      </c>
      <c r="L22" s="5" t="n">
        <v>84.0</v>
      </c>
      <c r="M22" s="5" t="n">
        <v>487.0</v>
      </c>
      <c r="N22" s="11" t="n">
        <f si="5" t="shared"/>
        <v>3248.0</v>
      </c>
      <c r="O22" s="5" t="n">
        <v>104279.0</v>
      </c>
      <c r="P22" s="5" t="n">
        <v>34270.0</v>
      </c>
      <c r="Q22" s="11" t="n">
        <f si="2" t="shared"/>
        <v>2761.0</v>
      </c>
      <c r="R22" s="6" t="n">
        <f si="0" t="shared"/>
        <v>12.41216950380297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39.0</v>
      </c>
      <c r="E23" s="5" t="n">
        <v>74.0</v>
      </c>
      <c r="F23" s="5" t="n">
        <v>65.0</v>
      </c>
      <c r="G23" s="5" t="n">
        <v>88.0</v>
      </c>
      <c r="H23" s="5" t="n">
        <v>131.0</v>
      </c>
      <c r="I23" s="5" t="n">
        <v>108.0</v>
      </c>
      <c r="J23" s="5" t="n">
        <v>94.0</v>
      </c>
      <c r="K23" s="5" t="n">
        <v>55.0</v>
      </c>
      <c r="L23" s="5" t="n">
        <v>26.0</v>
      </c>
      <c r="M23" s="5" t="n">
        <v>99.0</v>
      </c>
      <c r="N23" s="11" t="n">
        <f si="5" t="shared"/>
        <v>779.0</v>
      </c>
      <c r="O23" s="5" t="n">
        <v>20478.0</v>
      </c>
      <c r="P23" s="5" t="n">
        <v>8958.0</v>
      </c>
      <c r="Q23" s="11" t="n">
        <f si="2" t="shared"/>
        <v>680.0</v>
      </c>
      <c r="R23" s="6" t="n">
        <f si="0" t="shared"/>
        <v>13.173529411764706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413.0</v>
      </c>
      <c r="E24" s="5" t="n">
        <f ref="E24:M24" si="7" t="shared">E25-E19-E20-E21-E22-E23</f>
        <v>476.0</v>
      </c>
      <c r="F24" s="5" t="n">
        <f si="7" t="shared"/>
        <v>462.0</v>
      </c>
      <c r="G24" s="5" t="n">
        <f si="7" t="shared"/>
        <v>469.0</v>
      </c>
      <c r="H24" s="5" t="n">
        <f si="7" t="shared"/>
        <v>917.0</v>
      </c>
      <c r="I24" s="5" t="n">
        <f si="7" t="shared"/>
        <v>1011.0</v>
      </c>
      <c r="J24" s="5" t="n">
        <f si="7" t="shared"/>
        <v>919.0</v>
      </c>
      <c r="K24" s="5" t="n">
        <f si="7" t="shared"/>
        <v>558.0</v>
      </c>
      <c r="L24" s="5" t="n">
        <f si="7" t="shared"/>
        <v>441.0</v>
      </c>
      <c r="M24" s="5" t="n">
        <f si="7" t="shared"/>
        <v>2304.0</v>
      </c>
      <c r="N24" s="11" t="n">
        <f si="5" t="shared"/>
        <v>7970.0</v>
      </c>
      <c r="O24" s="5" t="n">
        <f>O25-O19-O20-O21-O22-O23</f>
        <v>774060.0</v>
      </c>
      <c r="P24" s="5" t="n">
        <f>P25-P19-P20-P21-P22-P23</f>
        <v>100722.0</v>
      </c>
      <c r="Q24" s="11" t="n">
        <f si="2" t="shared"/>
        <v>5666.0</v>
      </c>
      <c r="R24" s="6" t="n">
        <f si="0" t="shared"/>
        <v>17.776561948464526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41077.0</v>
      </c>
      <c r="E25" s="5" t="n">
        <v>38868.0</v>
      </c>
      <c r="F25" s="5" t="n">
        <v>50363.0</v>
      </c>
      <c r="G25" s="5" t="n">
        <v>46717.0</v>
      </c>
      <c r="H25" s="5" t="n">
        <v>96026.0</v>
      </c>
      <c r="I25" s="5" t="n">
        <v>102257.0</v>
      </c>
      <c r="J25" s="5" t="n">
        <v>42225.0</v>
      </c>
      <c r="K25" s="5" t="n">
        <v>17407.0</v>
      </c>
      <c r="L25" s="5" t="n">
        <v>8838.0</v>
      </c>
      <c r="M25" s="5" t="n">
        <v>64145.0</v>
      </c>
      <c r="N25" s="11" t="n">
        <f si="5" t="shared"/>
        <v>507923.0</v>
      </c>
      <c r="O25" s="5" t="n">
        <v>7938283.0</v>
      </c>
      <c r="P25" s="5" t="n">
        <v>4444775.0</v>
      </c>
      <c r="Q25" s="11" t="n">
        <f si="2" t="shared"/>
        <v>443778.0</v>
      </c>
      <c r="R25" s="6" t="n">
        <f si="0" t="shared"/>
        <v>10.015762385697354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453.0</v>
      </c>
      <c r="E26" s="5" t="n">
        <v>280.0</v>
      </c>
      <c r="F26" s="5" t="n">
        <v>353.0</v>
      </c>
      <c r="G26" s="5" t="n">
        <v>326.0</v>
      </c>
      <c r="H26" s="5" t="n">
        <v>707.0</v>
      </c>
      <c r="I26" s="5" t="n">
        <v>1185.0</v>
      </c>
      <c r="J26" s="5" t="n">
        <v>617.0</v>
      </c>
      <c r="K26" s="5" t="n">
        <v>400.0</v>
      </c>
      <c r="L26" s="5" t="n">
        <v>168.0</v>
      </c>
      <c r="M26" s="5" t="n">
        <v>663.0</v>
      </c>
      <c r="N26" s="11" t="n">
        <f si="5" t="shared"/>
        <v>5152.0</v>
      </c>
      <c r="O26" s="5" t="n">
        <v>106478.0</v>
      </c>
      <c r="P26" s="5" t="n">
        <v>64145.0</v>
      </c>
      <c r="Q26" s="11" t="n">
        <f si="2" t="shared"/>
        <v>4489.0</v>
      </c>
      <c r="R26" s="6" t="n">
        <f si="0" t="shared"/>
        <v>14.28937402539541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1527.0</v>
      </c>
      <c r="E27" s="5" t="n">
        <v>1706.0</v>
      </c>
      <c r="F27" s="5" t="n">
        <v>1971.0</v>
      </c>
      <c r="G27" s="5" t="n">
        <v>1934.0</v>
      </c>
      <c r="H27" s="5" t="n">
        <v>4619.0</v>
      </c>
      <c r="I27" s="5" t="n">
        <v>6891.0</v>
      </c>
      <c r="J27" s="5" t="n">
        <v>3583.0</v>
      </c>
      <c r="K27" s="5" t="n">
        <v>1958.0</v>
      </c>
      <c r="L27" s="5" t="n">
        <v>1142.0</v>
      </c>
      <c r="M27" s="5" t="n">
        <v>3665.0</v>
      </c>
      <c r="N27" s="11" t="n">
        <f si="5" t="shared"/>
        <v>28996.0</v>
      </c>
      <c r="O27" s="5" t="n">
        <v>744710.0</v>
      </c>
      <c r="P27" s="5" t="n">
        <v>371041.0</v>
      </c>
      <c r="Q27" s="11" t="n">
        <f si="2" t="shared"/>
        <v>25331.0</v>
      </c>
      <c r="R27" s="6" t="n">
        <f si="0" t="shared"/>
        <v>14.647704393825746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3979.0</v>
      </c>
      <c r="E28" s="5" t="n">
        <v>2615.0</v>
      </c>
      <c r="F28" s="5" t="n">
        <v>3257.0</v>
      </c>
      <c r="G28" s="5" t="n">
        <v>2766.0</v>
      </c>
      <c r="H28" s="5" t="n">
        <v>6771.0</v>
      </c>
      <c r="I28" s="5" t="n">
        <v>9388.0</v>
      </c>
      <c r="J28" s="5" t="n">
        <v>4982.0</v>
      </c>
      <c r="K28" s="5" t="n">
        <v>1789.0</v>
      </c>
      <c r="L28" s="5" t="n">
        <v>822.0</v>
      </c>
      <c r="M28" s="5" t="n">
        <v>12297.0</v>
      </c>
      <c r="N28" s="11" t="n">
        <f si="5" t="shared"/>
        <v>48666.0</v>
      </c>
      <c r="O28" s="5" t="n">
        <v>633390.0</v>
      </c>
      <c r="P28" s="5" t="n">
        <v>418312.0</v>
      </c>
      <c r="Q28" s="11" t="n">
        <f si="2" t="shared"/>
        <v>36369.0</v>
      </c>
      <c r="R28" s="6" t="n">
        <f si="0" t="shared"/>
        <v>11.501883472187853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838.0</v>
      </c>
      <c r="E29" s="5" t="n">
        <v>1064.0</v>
      </c>
      <c r="F29" s="5" t="n">
        <v>1128.0</v>
      </c>
      <c r="G29" s="5" t="n">
        <v>863.0</v>
      </c>
      <c r="H29" s="5" t="n">
        <v>1703.0</v>
      </c>
      <c r="I29" s="5" t="n">
        <v>1787.0</v>
      </c>
      <c r="J29" s="5" t="n">
        <v>684.0</v>
      </c>
      <c r="K29" s="5" t="n">
        <v>472.0</v>
      </c>
      <c r="L29" s="5" t="n">
        <v>313.0</v>
      </c>
      <c r="M29" s="5" t="n">
        <v>1850.0</v>
      </c>
      <c r="N29" s="11" t="n">
        <f si="5" t="shared"/>
        <v>10702.0</v>
      </c>
      <c r="O29" s="5" t="n">
        <v>193244.0</v>
      </c>
      <c r="P29" s="5" t="n">
        <v>97960.0</v>
      </c>
      <c r="Q29" s="11" t="n">
        <f si="2" t="shared"/>
        <v>8852.0</v>
      </c>
      <c r="R29" s="6" t="n">
        <f si="0" t="shared"/>
        <v>11.066425666516041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1220.0</v>
      </c>
      <c r="E30" s="5" t="n">
        <v>993.0</v>
      </c>
      <c r="F30" s="5" t="n">
        <v>1201.0</v>
      </c>
      <c r="G30" s="5" t="n">
        <v>1196.0</v>
      </c>
      <c r="H30" s="5" t="n">
        <v>2657.0</v>
      </c>
      <c r="I30" s="5" t="n">
        <v>3462.0</v>
      </c>
      <c r="J30" s="5" t="n">
        <v>2163.0</v>
      </c>
      <c r="K30" s="5" t="n">
        <v>813.0</v>
      </c>
      <c r="L30" s="5" t="n">
        <v>310.0</v>
      </c>
      <c r="M30" s="5" t="n">
        <v>1651.0</v>
      </c>
      <c r="N30" s="11" t="n">
        <f si="5" t="shared"/>
        <v>15666.0</v>
      </c>
      <c r="O30" s="5" t="n">
        <v>237151.0</v>
      </c>
      <c r="P30" s="5" t="n">
        <v>169273.0</v>
      </c>
      <c r="Q30" s="11" t="n">
        <f si="2" t="shared"/>
        <v>14015.0</v>
      </c>
      <c r="R30" s="6" t="n">
        <f si="0" t="shared"/>
        <v>12.077987870139136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497.0</v>
      </c>
      <c r="E31" s="5" t="n">
        <v>582.0</v>
      </c>
      <c r="F31" s="5" t="n">
        <v>753.0</v>
      </c>
      <c r="G31" s="5" t="n">
        <v>707.0</v>
      </c>
      <c r="H31" s="5" t="n">
        <v>1496.0</v>
      </c>
      <c r="I31" s="5" t="n">
        <v>2013.0</v>
      </c>
      <c r="J31" s="5" t="n">
        <v>988.0</v>
      </c>
      <c r="K31" s="5" t="n">
        <v>284.0</v>
      </c>
      <c r="L31" s="5" t="n">
        <v>127.0</v>
      </c>
      <c r="M31" s="5" t="n">
        <v>627.0</v>
      </c>
      <c r="N31" s="11" t="n">
        <f si="5" t="shared"/>
        <v>8074.0</v>
      </c>
      <c r="O31" s="5" t="n">
        <v>109192.0</v>
      </c>
      <c r="P31" s="5" t="n">
        <v>79709.0</v>
      </c>
      <c r="Q31" s="11" t="n">
        <f si="2" t="shared"/>
        <v>7447.0</v>
      </c>
      <c r="R31" s="6" t="n">
        <f si="0" t="shared"/>
        <v>10.703504767020277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487.0</v>
      </c>
      <c r="E32" s="5" t="n">
        <v>671.0</v>
      </c>
      <c r="F32" s="5" t="n">
        <v>776.0</v>
      </c>
      <c r="G32" s="5" t="n">
        <v>676.0</v>
      </c>
      <c r="H32" s="5" t="n">
        <v>1309.0</v>
      </c>
      <c r="I32" s="5" t="n">
        <v>1595.0</v>
      </c>
      <c r="J32" s="5" t="n">
        <v>750.0</v>
      </c>
      <c r="K32" s="5" t="n">
        <v>421.0</v>
      </c>
      <c r="L32" s="5" t="n">
        <v>260.0</v>
      </c>
      <c r="M32" s="5" t="n">
        <v>714.0</v>
      </c>
      <c r="N32" s="11" t="n">
        <f si="5" t="shared"/>
        <v>7659.0</v>
      </c>
      <c r="O32" s="5" t="n">
        <v>169048.0</v>
      </c>
      <c r="P32" s="5" t="n">
        <v>85672.0</v>
      </c>
      <c r="Q32" s="11" t="n">
        <f si="2" t="shared"/>
        <v>6945.0</v>
      </c>
      <c r="R32" s="6" t="n">
        <f si="0" t="shared"/>
        <v>12.335781137508999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4357.0</v>
      </c>
      <c r="E33" s="5" t="n">
        <v>3687.0</v>
      </c>
      <c r="F33" s="5" t="n">
        <v>4407.0</v>
      </c>
      <c r="G33" s="5" t="n">
        <v>3739.0</v>
      </c>
      <c r="H33" s="5" t="n">
        <v>7130.0</v>
      </c>
      <c r="I33" s="5" t="n">
        <v>7789.0</v>
      </c>
      <c r="J33" s="5" t="n">
        <v>4271.0</v>
      </c>
      <c r="K33" s="5" t="n">
        <v>2290.0</v>
      </c>
      <c r="L33" s="5" t="n">
        <v>1149.0</v>
      </c>
      <c r="M33" s="5" t="n">
        <v>7338.0</v>
      </c>
      <c r="N33" s="11" t="n">
        <f si="5" t="shared"/>
        <v>46157.0</v>
      </c>
      <c r="O33" s="5" t="n">
        <v>979900.0</v>
      </c>
      <c r="P33" s="5" t="n">
        <v>446346.0</v>
      </c>
      <c r="Q33" s="11" t="n">
        <f si="2" t="shared"/>
        <v>38819.0</v>
      </c>
      <c r="R33" s="6" t="n">
        <f si="0" t="shared"/>
        <v>11.498132357865993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398.0</v>
      </c>
      <c r="E34" s="5" t="n">
        <v>404.0</v>
      </c>
      <c r="F34" s="5" t="n">
        <v>496.0</v>
      </c>
      <c r="G34" s="5" t="n">
        <v>389.0</v>
      </c>
      <c r="H34" s="5" t="n">
        <v>878.0</v>
      </c>
      <c r="I34" s="5" t="n">
        <v>1275.0</v>
      </c>
      <c r="J34" s="5" t="n">
        <v>623.0</v>
      </c>
      <c r="K34" s="5" t="n">
        <v>217.0</v>
      </c>
      <c r="L34" s="5" t="n">
        <v>103.0</v>
      </c>
      <c r="M34" s="5" t="n">
        <v>1178.0</v>
      </c>
      <c r="N34" s="11" t="n">
        <f si="5" t="shared"/>
        <v>5961.0</v>
      </c>
      <c r="O34" s="5" t="n">
        <v>79217.0</v>
      </c>
      <c r="P34" s="5" t="n">
        <v>53543.0</v>
      </c>
      <c r="Q34" s="11" t="n">
        <f si="2" t="shared"/>
        <v>4783.0</v>
      </c>
      <c r="R34" s="6" t="n">
        <f si="0" t="shared"/>
        <v>11.194438636838804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169.0</v>
      </c>
      <c r="E35" s="5" t="n">
        <v>89.0</v>
      </c>
      <c r="F35" s="5" t="n">
        <v>92.0</v>
      </c>
      <c r="G35" s="5" t="n">
        <v>78.0</v>
      </c>
      <c r="H35" s="5" t="n">
        <v>170.0</v>
      </c>
      <c r="I35" s="5" t="n">
        <v>139.0</v>
      </c>
      <c r="J35" s="5" t="n">
        <v>61.0</v>
      </c>
      <c r="K35" s="5" t="n">
        <v>26.0</v>
      </c>
      <c r="L35" s="5" t="n">
        <v>17.0</v>
      </c>
      <c r="M35" s="5" t="n">
        <v>183.0</v>
      </c>
      <c r="N35" s="11" t="n">
        <f si="5" t="shared"/>
        <v>1024.0</v>
      </c>
      <c r="O35" s="5" t="n">
        <v>17990.0</v>
      </c>
      <c r="P35" s="5" t="n">
        <v>7221.0</v>
      </c>
      <c r="Q35" s="11" t="n">
        <f si="2" t="shared"/>
        <v>841.0</v>
      </c>
      <c r="R35" s="6" t="n">
        <f si="0" t="shared"/>
        <v>8.586206896551724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202.0</v>
      </c>
      <c r="E36" s="5" t="n">
        <v>306.0</v>
      </c>
      <c r="F36" s="5" t="n">
        <v>374.0</v>
      </c>
      <c r="G36" s="5" t="n">
        <v>417.0</v>
      </c>
      <c r="H36" s="5" t="n">
        <v>808.0</v>
      </c>
      <c r="I36" s="5" t="n">
        <v>1007.0</v>
      </c>
      <c r="J36" s="5" t="n">
        <v>531.0</v>
      </c>
      <c r="K36" s="5" t="n">
        <v>217.0</v>
      </c>
      <c r="L36" s="5" t="n">
        <v>135.0</v>
      </c>
      <c r="M36" s="5" t="n">
        <v>319.0</v>
      </c>
      <c r="N36" s="11" t="n">
        <f si="5" t="shared"/>
        <v>4316.0</v>
      </c>
      <c r="O36" s="5" t="n">
        <v>78767.0</v>
      </c>
      <c r="P36" s="5" t="n">
        <v>50317.0</v>
      </c>
      <c r="Q36" s="11" t="n">
        <f si="2" t="shared"/>
        <v>3997.0</v>
      </c>
      <c r="R36" s="6" t="n">
        <f si="0" t="shared"/>
        <v>12.58869151863898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284.0</v>
      </c>
      <c r="E37" s="5" t="n">
        <v>235.0</v>
      </c>
      <c r="F37" s="5" t="n">
        <v>303.0</v>
      </c>
      <c r="G37" s="5" t="n">
        <v>275.0</v>
      </c>
      <c r="H37" s="5" t="n">
        <v>880.0</v>
      </c>
      <c r="I37" s="5" t="n">
        <v>791.0</v>
      </c>
      <c r="J37" s="5" t="n">
        <v>382.0</v>
      </c>
      <c r="K37" s="5" t="n">
        <v>344.0</v>
      </c>
      <c r="L37" s="5" t="n">
        <v>223.0</v>
      </c>
      <c r="M37" s="5" t="n">
        <v>1151.0</v>
      </c>
      <c r="N37" s="11" t="n">
        <f si="5" t="shared"/>
        <v>4868.0</v>
      </c>
      <c r="O37" s="5" t="n">
        <v>245909.0</v>
      </c>
      <c r="P37" s="5" t="n">
        <v>57192.0</v>
      </c>
      <c r="Q37" s="11" t="n">
        <f si="2" t="shared"/>
        <v>3717.0</v>
      </c>
      <c r="R37" s="6" t="n">
        <f si="0" t="shared"/>
        <v>15.386602098466506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3241.0</v>
      </c>
      <c r="E38" s="5" t="n">
        <f ref="E38:M38" si="8" t="shared">E39-E26-E27-E28-E29-E30-E31-E32-E33-E34-E35-E36-E37</f>
        <v>2392.0</v>
      </c>
      <c r="F38" s="5" t="n">
        <f si="8" t="shared"/>
        <v>3173.0</v>
      </c>
      <c r="G38" s="5" t="n">
        <f si="8" t="shared"/>
        <v>2776.0</v>
      </c>
      <c r="H38" s="5" t="n">
        <f si="8" t="shared"/>
        <v>6147.0</v>
      </c>
      <c r="I38" s="5" t="n">
        <f si="8" t="shared"/>
        <v>6914.0</v>
      </c>
      <c r="J38" s="5" t="n">
        <f si="8" t="shared"/>
        <v>3429.0</v>
      </c>
      <c r="K38" s="5" t="n">
        <f si="8" t="shared"/>
        <v>2194.0</v>
      </c>
      <c r="L38" s="5" t="n">
        <f si="8" t="shared"/>
        <v>995.0</v>
      </c>
      <c r="M38" s="5" t="n">
        <f si="8" t="shared"/>
        <v>6791.0</v>
      </c>
      <c r="N38" s="11" t="n">
        <f si="5" t="shared"/>
        <v>38052.0</v>
      </c>
      <c r="O38" s="5" t="n">
        <f>O39-O26-O27-O28-O29-O30-O31-O32-O33-O34-O35-O36-O37</f>
        <v>812017.0</v>
      </c>
      <c r="P38" s="5" t="n">
        <f>P39-P26-P27-P28-P29-P30-P31-P32-P33-P34-P35-P36-P37</f>
        <v>386585.0</v>
      </c>
      <c r="Q38" s="11" t="n">
        <f si="2" t="shared"/>
        <v>31261.0</v>
      </c>
      <c r="R38" s="6" t="n">
        <f si="0" t="shared"/>
        <v>12.366367038802341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17652.0</v>
      </c>
      <c r="E39" s="5" t="n">
        <v>15024.0</v>
      </c>
      <c r="F39" s="5" t="n">
        <v>18284.0</v>
      </c>
      <c r="G39" s="5" t="n">
        <v>16142.0</v>
      </c>
      <c r="H39" s="5" t="n">
        <v>35275.0</v>
      </c>
      <c r="I39" s="5" t="n">
        <v>44236.0</v>
      </c>
      <c r="J39" s="5" t="n">
        <v>23064.0</v>
      </c>
      <c r="K39" s="5" t="n">
        <v>11425.0</v>
      </c>
      <c r="L39" s="5" t="n">
        <v>5764.0</v>
      </c>
      <c r="M39" s="5" t="n">
        <v>38427.0</v>
      </c>
      <c r="N39" s="11" t="n">
        <f si="5" t="shared"/>
        <v>225293.0</v>
      </c>
      <c r="O39" s="5" t="n">
        <v>4407013.0</v>
      </c>
      <c r="P39" s="5" t="n">
        <v>2287316.0</v>
      </c>
      <c r="Q39" s="11" t="n">
        <f si="2" t="shared"/>
        <v>186866.0</v>
      </c>
      <c r="R39" s="6" t="n">
        <f si="0" t="shared"/>
        <v>12.240407564779039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5046.0</v>
      </c>
      <c r="E40" s="5" t="n">
        <v>4123.0</v>
      </c>
      <c r="F40" s="5" t="n">
        <v>6079.0</v>
      </c>
      <c r="G40" s="5" t="n">
        <v>6783.0</v>
      </c>
      <c r="H40" s="5" t="n">
        <v>15700.0</v>
      </c>
      <c r="I40" s="5" t="n">
        <v>17553.0</v>
      </c>
      <c r="J40" s="5" t="n">
        <v>6433.0</v>
      </c>
      <c r="K40" s="5" t="n">
        <v>2032.0</v>
      </c>
      <c r="L40" s="5" t="n">
        <v>696.0</v>
      </c>
      <c r="M40" s="5" t="n">
        <v>10782.0</v>
      </c>
      <c r="N40" s="11" t="n">
        <f si="5" t="shared"/>
        <v>75227.0</v>
      </c>
      <c r="O40" s="5" t="n">
        <v>797927.0</v>
      </c>
      <c r="P40" s="5" t="n">
        <v>611079.0</v>
      </c>
      <c r="Q40" s="11" t="n">
        <f si="2" t="shared"/>
        <v>64445.0</v>
      </c>
      <c r="R40" s="6" t="n">
        <f si="0" t="shared"/>
        <v>9.482178601908604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714.0</v>
      </c>
      <c r="E41" s="5" t="n">
        <v>615.0</v>
      </c>
      <c r="F41" s="5" t="n">
        <v>942.0</v>
      </c>
      <c r="G41" s="5" t="n">
        <v>943.0</v>
      </c>
      <c r="H41" s="5" t="n">
        <v>2000.0</v>
      </c>
      <c r="I41" s="5" t="n">
        <v>2337.0</v>
      </c>
      <c r="J41" s="5" t="n">
        <v>1263.0</v>
      </c>
      <c r="K41" s="5" t="n">
        <v>477.0</v>
      </c>
      <c r="L41" s="5" t="n">
        <v>179.0</v>
      </c>
      <c r="M41" s="5" t="n">
        <v>1599.0</v>
      </c>
      <c r="N41" s="11" t="n">
        <f si="5" t="shared"/>
        <v>11069.0</v>
      </c>
      <c r="O41" s="5" t="n">
        <v>165394.0</v>
      </c>
      <c r="P41" s="5" t="n">
        <v>106174.0</v>
      </c>
      <c r="Q41" s="11" t="n">
        <f si="2" t="shared"/>
        <v>9470.0</v>
      </c>
      <c r="R41" s="6" t="n">
        <f si="0" t="shared"/>
        <v>11.211615628299894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261.0</v>
      </c>
      <c r="E42" s="5" t="n">
        <f ref="E42:M42" si="9" t="shared">E43-E40-E41</f>
        <v>102.0</v>
      </c>
      <c r="F42" s="5" t="n">
        <f si="9" t="shared"/>
        <v>47.0</v>
      </c>
      <c r="G42" s="5" t="n">
        <f si="9" t="shared"/>
        <v>71.0</v>
      </c>
      <c r="H42" s="5" t="n">
        <f si="9" t="shared"/>
        <v>301.0</v>
      </c>
      <c r="I42" s="5" t="n">
        <f si="9" t="shared"/>
        <v>290.0</v>
      </c>
      <c r="J42" s="5" t="n">
        <f si="9" t="shared"/>
        <v>226.0</v>
      </c>
      <c r="K42" s="5" t="n">
        <f si="9" t="shared"/>
        <v>86.0</v>
      </c>
      <c r="L42" s="5" t="n">
        <f si="9" t="shared"/>
        <v>37.0</v>
      </c>
      <c r="M42" s="5" t="n">
        <f si="9" t="shared"/>
        <v>208.0</v>
      </c>
      <c r="N42" s="11" t="n">
        <f si="5" t="shared"/>
        <v>1629.0</v>
      </c>
      <c r="O42" s="5" t="n">
        <f>O43-O40-O41</f>
        <v>66160.0</v>
      </c>
      <c r="P42" s="5" t="n">
        <f>P43-P40-P41</f>
        <v>17353.0</v>
      </c>
      <c r="Q42" s="11" t="n">
        <f si="2" t="shared"/>
        <v>1421.0</v>
      </c>
      <c r="R42" s="6" t="n">
        <f si="0" t="shared"/>
        <v>12.211822660098521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6021.0</v>
      </c>
      <c r="E43" s="5" t="n">
        <v>4840.0</v>
      </c>
      <c r="F43" s="5" t="n">
        <v>7068.0</v>
      </c>
      <c r="G43" s="5" t="n">
        <v>7797.0</v>
      </c>
      <c r="H43" s="5" t="n">
        <v>18001.0</v>
      </c>
      <c r="I43" s="5" t="n">
        <v>20180.0</v>
      </c>
      <c r="J43" s="5" t="n">
        <v>7922.0</v>
      </c>
      <c r="K43" s="5" t="n">
        <v>2595.0</v>
      </c>
      <c r="L43" s="5" t="n">
        <v>912.0</v>
      </c>
      <c r="M43" s="5" t="n">
        <v>12589.0</v>
      </c>
      <c r="N43" s="11" t="n">
        <f si="5" t="shared"/>
        <v>87925.0</v>
      </c>
      <c r="O43" s="5" t="n">
        <v>1029481.0</v>
      </c>
      <c r="P43" s="5" t="n">
        <v>734606.0</v>
      </c>
      <c r="Q43" s="11" t="n">
        <f si="2" t="shared"/>
        <v>75336.0</v>
      </c>
      <c r="R43" s="6" t="n">
        <f si="0" t="shared"/>
        <v>9.751061909312945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96.0</v>
      </c>
      <c r="E44" s="8" t="n">
        <v>81.0</v>
      </c>
      <c r="F44" s="8" t="n">
        <v>102.0</v>
      </c>
      <c r="G44" s="8" t="n">
        <v>106.0</v>
      </c>
      <c r="H44" s="8" t="n">
        <v>271.0</v>
      </c>
      <c r="I44" s="8" t="n">
        <v>463.0</v>
      </c>
      <c r="J44" s="8" t="n">
        <v>280.0</v>
      </c>
      <c r="K44" s="8" t="n">
        <v>283.0</v>
      </c>
      <c r="L44" s="8" t="n">
        <v>157.0</v>
      </c>
      <c r="M44" s="8" t="n">
        <v>1371.0</v>
      </c>
      <c r="N44" s="11" t="n">
        <f si="5" t="shared"/>
        <v>3210.0</v>
      </c>
      <c r="O44" s="8" t="n">
        <v>473194.0</v>
      </c>
      <c r="P44" s="8" t="n">
        <v>38653.0</v>
      </c>
      <c r="Q44" s="11" t="n">
        <f si="2" t="shared"/>
        <v>1839.0</v>
      </c>
      <c r="R44" s="6" t="n">
        <f si="0" t="shared"/>
        <v>21.018488308863514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84.0</v>
      </c>
      <c r="E45" s="8" t="n">
        <f ref="E45:M45" si="10" t="shared">E46-E44</f>
        <v>149.0</v>
      </c>
      <c r="F45" s="8" t="n">
        <f si="10" t="shared"/>
        <v>190.0</v>
      </c>
      <c r="G45" s="8" t="n">
        <f si="10" t="shared"/>
        <v>230.0</v>
      </c>
      <c r="H45" s="8" t="n">
        <f si="10" t="shared"/>
        <v>620.0</v>
      </c>
      <c r="I45" s="8" t="n">
        <f si="10" t="shared"/>
        <v>630.0</v>
      </c>
      <c r="J45" s="8" t="n">
        <f si="10" t="shared"/>
        <v>535.0</v>
      </c>
      <c r="K45" s="8" t="n">
        <f si="10" t="shared"/>
        <v>217.0</v>
      </c>
      <c r="L45" s="8" t="n">
        <f si="10" t="shared"/>
        <v>252.0</v>
      </c>
      <c r="M45" s="8" t="n">
        <f si="10" t="shared"/>
        <v>1360.0</v>
      </c>
      <c r="N45" s="11" t="n">
        <f si="5" t="shared"/>
        <v>4267.0</v>
      </c>
      <c r="O45" s="8" t="n">
        <f>O46-O44</f>
        <v>614758.0</v>
      </c>
      <c r="P45" s="8" t="n">
        <f>P46-P44</f>
        <v>55564.0</v>
      </c>
      <c r="Q45" s="11" t="n">
        <f si="2" t="shared"/>
        <v>2907.0</v>
      </c>
      <c r="R45" s="6" t="n">
        <f si="0" t="shared"/>
        <v>19.113863089095286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180.0</v>
      </c>
      <c r="E46" s="8" t="n">
        <v>230.0</v>
      </c>
      <c r="F46" s="8" t="n">
        <v>292.0</v>
      </c>
      <c r="G46" s="8" t="n">
        <v>336.0</v>
      </c>
      <c r="H46" s="8" t="n">
        <v>891.0</v>
      </c>
      <c r="I46" s="8" t="n">
        <v>1093.0</v>
      </c>
      <c r="J46" s="8" t="n">
        <v>815.0</v>
      </c>
      <c r="K46" s="8" t="n">
        <v>500.0</v>
      </c>
      <c r="L46" s="8" t="n">
        <v>409.0</v>
      </c>
      <c r="M46" s="8" t="n">
        <v>2731.0</v>
      </c>
      <c r="N46" s="11" t="n">
        <f si="5" t="shared"/>
        <v>7477.0</v>
      </c>
      <c r="O46" s="8" t="n">
        <v>1087952.0</v>
      </c>
      <c r="P46" s="8" t="n">
        <v>94217.0</v>
      </c>
      <c r="Q46" s="11" t="n">
        <f si="2" t="shared"/>
        <v>4746.0</v>
      </c>
      <c r="R46" s="6" t="n">
        <f si="0" t="shared"/>
        <v>19.85187526337969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22.0</v>
      </c>
      <c r="E47" s="5" t="n">
        <v>21.0</v>
      </c>
      <c r="F47" s="5" t="n">
        <v>36.0</v>
      </c>
      <c r="G47" s="5" t="n">
        <v>36.0</v>
      </c>
      <c r="H47" s="5" t="n">
        <v>41.0</v>
      </c>
      <c r="I47" s="5" t="n">
        <v>44.0</v>
      </c>
      <c r="J47" s="5" t="n">
        <v>25.0</v>
      </c>
      <c r="K47" s="5" t="n">
        <v>26.0</v>
      </c>
      <c r="L47" s="5" t="n">
        <v>15.0</v>
      </c>
      <c r="M47" s="5" t="n">
        <v>116.0</v>
      </c>
      <c r="N47" s="11" t="n">
        <f si="5" t="shared"/>
        <v>382.0</v>
      </c>
      <c r="O47" s="5" t="n">
        <v>41394.0</v>
      </c>
      <c r="P47" s="5" t="n">
        <v>3916.0</v>
      </c>
      <c r="Q47" s="11" t="n">
        <f si="2" t="shared"/>
        <v>266.0</v>
      </c>
      <c r="R47" s="6" t="n">
        <f si="0" t="shared"/>
        <v>14.721804511278195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276211.0</v>
      </c>
      <c r="E48" s="5" t="n">
        <f ref="E48:M48" si="11" t="shared">E47+E46+E43+E39+E25+E18</f>
        <v>616520.0</v>
      </c>
      <c r="F48" s="5" t="n">
        <f si="11" t="shared"/>
        <v>1039823.0</v>
      </c>
      <c r="G48" s="5" t="n">
        <f si="11" t="shared"/>
        <v>670652.0</v>
      </c>
      <c r="H48" s="5" t="n">
        <f si="11" t="shared"/>
        <v>764283.0</v>
      </c>
      <c r="I48" s="5" t="n">
        <f si="11" t="shared"/>
        <v>502776.0</v>
      </c>
      <c r="J48" s="5" t="n">
        <f si="11" t="shared"/>
        <v>159575.0</v>
      </c>
      <c r="K48" s="5" t="n">
        <f si="11" t="shared"/>
        <v>91056.0</v>
      </c>
      <c r="L48" s="5" t="n">
        <f si="11" t="shared"/>
        <v>62418.0</v>
      </c>
      <c r="M48" s="5" t="n">
        <f si="11" t="shared"/>
        <v>645829.0</v>
      </c>
      <c r="N48" s="11" t="n">
        <f si="5" t="shared"/>
        <v>4829143.0</v>
      </c>
      <c r="O48" s="5" t="n">
        <f>O47+O46+O43+O39+O25+O18</f>
        <v>2.58463919E8</v>
      </c>
      <c r="P48" s="5" t="n">
        <f>P47+P46+P43+P39+P25+P18</f>
        <v>2.948446E7</v>
      </c>
      <c r="Q48" s="11" t="n">
        <f si="2" t="shared"/>
        <v>4183314.0</v>
      </c>
      <c r="R48" s="6" t="n">
        <f si="0" t="shared"/>
        <v>7.0481106605911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5.719669100707931</v>
      </c>
      <c r="E49" s="6" t="n">
        <f ref="E49" si="13" t="shared">E48/$N$48*100</f>
        <v>12.76665445608051</v>
      </c>
      <c r="F49" s="6" t="n">
        <f ref="F49" si="14" t="shared">F48/$N$48*100</f>
        <v>21.532247026025114</v>
      </c>
      <c r="G49" s="6" t="n">
        <f ref="G49" si="15" t="shared">G48/$N$48*100</f>
        <v>13.887598689871062</v>
      </c>
      <c r="H49" s="6" t="n">
        <f ref="H49" si="16" t="shared">H48/$N$48*100</f>
        <v>15.826472730254624</v>
      </c>
      <c r="I49" s="6" t="n">
        <f ref="I49" si="17" t="shared">I48/$N$48*100</f>
        <v>10.411288296908996</v>
      </c>
      <c r="J49" s="6" t="n">
        <f ref="J49" si="18" t="shared">J48/$N$48*100</f>
        <v>3.3044165393321343</v>
      </c>
      <c r="K49" s="6" t="n">
        <f ref="K49" si="19" t="shared">K48/$N$48*100</f>
        <v>1.8855519499008415</v>
      </c>
      <c r="L49" s="6" t="n">
        <f ref="L49" si="20" t="shared">L48/$N$48*100</f>
        <v>1.2925274733011634</v>
      </c>
      <c r="M49" s="6" t="n">
        <f ref="M49" si="21" t="shared">M48/$N$48*100</f>
        <v>13.373573737617628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