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7095" windowWidth="18075" xWindow="720" yWindow="360"/>
  </bookViews>
  <sheets>
    <sheet name="來臺旅客按居住地" r:id="rId1" sheetId="1"/>
  </sheets>
  <calcPr calcId="152511"/>
</workbook>
</file>

<file path=xl/calcChain.xml><?xml version="1.0" encoding="utf-8"?>
<calcChain xmlns="http://schemas.openxmlformats.org/spreadsheetml/2006/main">
  <c i="1" l="1" r="G45"/>
  <c i="1" r="G47"/>
  <c i="1" r="G46" s="1"/>
  <c i="1" r="G48"/>
  <c i="1" r="G26"/>
  <c i="1" r="G27"/>
  <c i="1" r="G28"/>
  <c i="1" r="G39" s="1"/>
  <c i="1" r="G29"/>
  <c i="1" r="G30"/>
  <c i="1" r="G31"/>
  <c i="1" r="G32"/>
  <c i="1" r="G33"/>
  <c i="1" r="G34"/>
  <c i="1" r="G35"/>
  <c i="1" r="G36"/>
  <c i="1" r="G37"/>
  <c i="1" r="G38"/>
  <c i="1" r="G40"/>
  <c i="1" r="G41"/>
  <c i="1" r="G43" s="1"/>
  <c i="1" r="G42"/>
  <c i="1" r="G44"/>
  <c i="1" r="G5"/>
  <c i="1" r="G6"/>
  <c i="1" r="G7"/>
  <c i="1" r="G8"/>
  <c i="1" r="G9"/>
  <c i="1" r="G10"/>
  <c i="1" r="G11"/>
  <c i="1" r="G12"/>
  <c i="1" r="G13"/>
  <c i="1" r="G14"/>
  <c i="1" r="G15"/>
  <c i="1" r="G17"/>
  <c i="1" r="G16" s="1"/>
  <c i="1" r="G19"/>
  <c i="1" r="G18" s="1"/>
  <c i="1" r="G20"/>
  <c i="1" r="G21"/>
  <c i="1" r="G22"/>
  <c i="1" r="G23"/>
  <c i="1" r="G25" s="1"/>
  <c i="1" r="G24"/>
  <c i="1" r="G4"/>
  <c i="1" r="D48"/>
  <c i="1" r="D46"/>
  <c i="1" r="D45"/>
  <c i="1" r="D47"/>
  <c i="1" r="D41"/>
  <c i="1" r="D43" s="1"/>
  <c i="1" r="D42"/>
  <c i="1" r="D44"/>
  <c i="1" r="D27"/>
  <c i="1" r="D28"/>
  <c i="1" r="D29"/>
  <c i="1" r="D30"/>
  <c i="1" r="D31"/>
  <c i="1" r="D32"/>
  <c i="1" r="D33"/>
  <c i="1" r="D34"/>
  <c i="1" r="D35"/>
  <c i="1" r="D36"/>
  <c i="1" r="D37"/>
  <c i="1" r="D38"/>
  <c i="1" r="D40"/>
  <c i="1" r="D39" s="1"/>
  <c i="1" r="D19"/>
  <c i="1" r="D18" s="1"/>
  <c i="1" r="D20"/>
  <c i="1" r="D21"/>
  <c i="1" r="D22"/>
  <c i="1" r="D23"/>
  <c i="1" r="D24"/>
  <c i="1" r="D26"/>
  <c i="1" r="D25" s="1"/>
  <c i="1" r="D17"/>
  <c i="1" r="D16" s="1"/>
  <c i="1" r="D10"/>
  <c i="1" r="D11"/>
  <c i="1" r="D12"/>
  <c i="1" r="D13"/>
  <c i="1" r="D14"/>
  <c i="1" r="D15"/>
  <c i="1" r="D5"/>
  <c i="1" r="D6"/>
  <c i="1" r="D7"/>
  <c i="1" r="D8"/>
  <c i="1" r="D9"/>
  <c i="1" r="D4"/>
  <c i="1" r="E43"/>
  <c i="1" r="F43"/>
  <c i="1" r="E49"/>
  <c i="1" r="F49"/>
  <c i="1" r="H49"/>
  <c i="1" r="I49"/>
  <c i="1" r="E46"/>
  <c i="1" r="F46"/>
  <c i="1" r="H46"/>
  <c i="1" r="I46"/>
  <c i="1" r="H43"/>
  <c i="1" r="I43"/>
  <c i="1" r="E39"/>
  <c i="1" r="F39"/>
  <c i="1" r="H39"/>
  <c i="1" r="I39"/>
  <c i="1" r="E25"/>
  <c i="1" r="F25"/>
  <c i="1" r="H25"/>
  <c i="1" r="I25"/>
  <c i="1" r="E18"/>
  <c i="1" r="F18"/>
  <c i="1" r="H18"/>
  <c i="1" r="I18"/>
  <c i="1" l="1" r="G49"/>
  <c i="1" r="D49"/>
  <c i="1" r="E16"/>
  <c i="1" r="F16"/>
  <c i="1" r="J16"/>
  <c i="1" r="H16"/>
  <c i="1" r="I16"/>
  <c i="1" l="1" r="K16"/>
  <c i="1" r="L16"/>
  <c i="1" r="L49"/>
  <c i="1" r="K49"/>
  <c i="1" r="J49"/>
  <c i="1" r="L48"/>
  <c i="1" r="K48"/>
  <c i="1" r="J48"/>
  <c i="1" r="L47"/>
  <c i="1" r="K47"/>
  <c i="1" r="J47"/>
  <c i="1" r="L46"/>
  <c i="1" r="K46"/>
  <c i="1" r="J46"/>
  <c i="1" r="L45"/>
  <c i="1" r="K45"/>
  <c i="1" r="J45"/>
  <c i="1" r="L44"/>
  <c i="1" r="K44"/>
  <c i="1" r="J44"/>
  <c i="1" r="L43"/>
  <c i="1" r="K43"/>
  <c i="1" r="J43"/>
  <c i="1" r="L42"/>
  <c i="1" r="K42"/>
  <c i="1" r="J42"/>
  <c i="1" r="L41"/>
  <c i="1" r="K41"/>
  <c i="1" r="J41"/>
  <c i="1" r="L40"/>
  <c i="1" r="K40"/>
  <c i="1" r="J40"/>
  <c i="1" r="L39"/>
  <c i="1" r="K39"/>
  <c i="1" r="J39"/>
  <c i="1" r="L38"/>
  <c i="1" r="K38"/>
  <c i="1" r="J38"/>
  <c i="1" r="L37"/>
  <c i="1" r="K37"/>
  <c i="1" r="J37"/>
  <c i="1" r="L36"/>
  <c i="1" r="K36"/>
  <c i="1" r="J36"/>
  <c i="1" r="L35"/>
  <c i="1" r="K35"/>
  <c i="1" r="J35"/>
  <c i="1" r="L34"/>
  <c i="1" r="K34"/>
  <c i="1" r="J34"/>
  <c i="1" r="L33"/>
  <c i="1" r="K33"/>
  <c i="1" r="J33"/>
  <c i="1" r="L32"/>
  <c i="1" r="K32"/>
  <c i="1" r="J32"/>
  <c i="1" r="L31"/>
  <c i="1" r="K31"/>
  <c i="1" r="J31"/>
  <c i="1" r="L30"/>
  <c i="1" r="K30"/>
  <c i="1" r="J30"/>
  <c i="1" r="L29"/>
  <c i="1" r="K29"/>
  <c i="1" r="J29"/>
  <c i="1" r="L28"/>
  <c i="1" r="K28"/>
  <c i="1" r="J28"/>
  <c i="1" r="L27"/>
  <c i="1" r="K27"/>
  <c i="1" r="J27"/>
  <c i="1" r="L26"/>
  <c i="1" r="K26"/>
  <c i="1" r="J26"/>
  <c i="1" r="L25"/>
  <c i="1" r="K25"/>
  <c i="1" r="J25"/>
  <c i="1" r="L24"/>
  <c i="1" r="K24"/>
  <c i="1" r="J24"/>
  <c i="1" r="L23"/>
  <c i="1" r="K23"/>
  <c i="1" r="J23"/>
  <c i="1" r="L22"/>
  <c i="1" r="K22"/>
  <c i="1" r="J22"/>
  <c i="1" r="L21"/>
  <c i="1" r="K21"/>
  <c i="1" r="J21"/>
  <c i="1" r="L20"/>
  <c i="1" r="K20"/>
  <c i="1" r="J20"/>
  <c i="1" r="L19"/>
  <c i="1" r="K19"/>
  <c i="1" r="J19"/>
  <c i="1" r="L18"/>
  <c i="1" r="K18"/>
  <c i="1" r="J18"/>
  <c i="1" r="L17"/>
  <c i="1" r="K17"/>
  <c i="1" r="J17"/>
  <c i="1" r="L15"/>
  <c i="1" r="K15"/>
  <c i="1" r="J15"/>
  <c i="1" r="L14"/>
  <c i="1" r="K14"/>
  <c i="1" r="J14"/>
  <c i="1" r="L13"/>
  <c i="1" r="K13"/>
  <c i="1" r="J13"/>
  <c i="1" r="L12"/>
  <c i="1" r="K12"/>
  <c i="1" r="J12"/>
  <c i="1" r="L11"/>
  <c i="1" r="K11"/>
  <c i="1" r="J11"/>
  <c i="1" r="L10"/>
  <c i="1" r="K10"/>
  <c i="1" r="J10"/>
  <c i="1" r="L9"/>
  <c i="1" r="K9"/>
  <c i="1" r="J9"/>
  <c i="1" r="L8"/>
  <c i="1" r="K8"/>
  <c i="1" r="J8"/>
  <c i="1" r="L7"/>
  <c i="1" r="K7"/>
  <c i="1" r="J7"/>
  <c i="1" r="L6"/>
  <c i="1" r="K6"/>
  <c i="1" r="J6"/>
  <c i="1" r="L5"/>
  <c i="1" r="K5"/>
  <c i="1" r="J5"/>
  <c i="1" r="L4"/>
  <c i="1" r="K4"/>
  <c i="1" r="J4"/>
</calcChain>
</file>

<file path=xl/sharedStrings.xml><?xml version="1.0" encoding="utf-8"?>
<sst xmlns="http://schemas.openxmlformats.org/spreadsheetml/2006/main" count="113" uniqueCount="62">
  <si>
    <t>居住地
Residence</t>
    <phoneticPr fontId="2" type="noConversion"/>
  </si>
  <si>
    <t>比較 Change +-%</t>
  </si>
  <si>
    <r>
      <t xml:space="preserve">合計
</t>
    </r>
    <r>
      <rPr>
        <b/>
        <sz val="9"/>
        <rFont val="Times New Roman"/>
        <family val="1"/>
      </rPr>
      <t>Total</t>
    </r>
    <phoneticPr fontId="2" type="noConversion"/>
  </si>
  <si>
    <r>
      <t xml:space="preserve">華僑旅客
</t>
    </r>
    <r>
      <rPr>
        <sz val="9"/>
        <rFont val="Times New Roman"/>
        <family val="1"/>
      </rPr>
      <t>Overseas
Chinese</t>
    </r>
    <phoneticPr fontId="2" type="noConversion"/>
  </si>
  <si>
    <r>
      <t xml:space="preserve">外籍旅客
</t>
    </r>
    <r>
      <rPr>
        <sz val="9"/>
        <rFont val="Times New Roman"/>
        <family val="1"/>
      </rPr>
      <t>Foreigners</t>
    </r>
    <phoneticPr fontId="2" type="noConversion"/>
  </si>
  <si>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</si>
  <si>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</si>
  <si>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</si>
  <si>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</si>
  <si>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</si>
  <si>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</si>
  <si>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</si>
  <si>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</si>
  <si>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東南亞小計 Sub-Total</t>
  </si>
  <si>
    <t>亞洲其他地區 Others</t>
  </si>
  <si>
    <t>亞洲合計 Total</t>
  </si>
  <si>
    <t>美洲地區</t>
  </si>
  <si>
    <t>美洲其他地區 Others</t>
  </si>
  <si>
    <t>美洲合計 Total</t>
  </si>
  <si>
    <t>歐洲地區</t>
  </si>
  <si>
    <t>歐洲其他地區 Others</t>
  </si>
  <si>
    <t>歐洲合計 Total</t>
  </si>
  <si>
    <t>大洋洲</t>
  </si>
  <si>
    <t>大洋洲其他地區 Others</t>
  </si>
  <si>
    <t>大洋洲合計 Total</t>
  </si>
  <si>
    <t>非洲地區</t>
  </si>
  <si>
    <t>非洲其他地區 Others</t>
  </si>
  <si>
    <t>非洲合計 Total</t>
  </si>
  <si>
    <t>未列明 Unstated</t>
  </si>
  <si>
    <t>總計 Grand Total</t>
  </si>
  <si>
    <t>馬來西亞 Malaysia</t>
    <phoneticPr fontId="1" type="noConversion"/>
  </si>
  <si>
    <t>新加坡 Singapore</t>
    <phoneticPr fontId="1" type="noConversion"/>
  </si>
  <si>
    <t>印尼 Indonesia</t>
    <phoneticPr fontId="1" type="noConversion"/>
  </si>
  <si>
    <t>菲律賓 Philippines</t>
    <phoneticPr fontId="1" type="noConversion"/>
  </si>
  <si>
    <t>泰國 Thailand</t>
    <phoneticPr fontId="1" type="noConversion"/>
  </si>
  <si>
    <t>越南 Vietnam</t>
    <phoneticPr fontId="1" type="noConversion"/>
  </si>
  <si>
    <t>東南亞其他地區 Others</t>
    <phoneticPr fontId="1" type="noConversion"/>
  </si>
  <si>
    <t>加拿大 Canada</t>
    <phoneticPr fontId="1" type="noConversion"/>
  </si>
  <si>
    <t>美國 United States of America</t>
    <phoneticPr fontId="1" type="noConversion"/>
  </si>
  <si>
    <t>墨西哥 Mexico</t>
    <phoneticPr fontId="1" type="noConversion"/>
  </si>
  <si>
    <t>巴西 Brazil</t>
    <phoneticPr fontId="1" type="noConversion"/>
  </si>
  <si>
    <t>阿根廷 Argentina</t>
    <phoneticPr fontId="1" type="noConversion"/>
  </si>
  <si>
    <t>比利時 Belgium</t>
    <phoneticPr fontId="1" type="noConversion"/>
  </si>
  <si>
    <t>法國 France</t>
    <phoneticPr fontId="1" type="noConversion"/>
  </si>
  <si>
    <t>德國 Germany</t>
    <phoneticPr fontId="1" type="noConversion"/>
  </si>
  <si>
    <t>義大利 Italy</t>
    <phoneticPr fontId="1" type="noConversion"/>
  </si>
  <si>
    <t>荷蘭 Netherlands</t>
    <phoneticPr fontId="1" type="noConversion"/>
  </si>
  <si>
    <t>瑞士 Switzerland</t>
    <phoneticPr fontId="1" type="noConversion"/>
  </si>
  <si>
    <t>西班牙 Spain</t>
    <phoneticPr fontId="1" type="noConversion"/>
  </si>
  <si>
    <t>英國 United Kingdom</t>
    <phoneticPr fontId="1" type="noConversion"/>
  </si>
  <si>
    <t>奧地利 Austria</t>
    <phoneticPr fontId="1" type="noConversion"/>
  </si>
  <si>
    <t>希臘 Greece</t>
    <phoneticPr fontId="1" type="noConversion"/>
  </si>
  <si>
    <t>瑞典 Sweden</t>
    <phoneticPr fontId="1" type="noConversion"/>
  </si>
  <si>
    <t>俄羅斯 Russian Federation</t>
    <phoneticPr fontId="1" type="noConversion"/>
  </si>
  <si>
    <t>澳大利亞 Australia</t>
    <phoneticPr fontId="1" type="noConversion"/>
  </si>
  <si>
    <t>紐西蘭 New Zealand</t>
    <phoneticPr fontId="1" type="noConversion"/>
  </si>
  <si>
    <t>南非 S. Africa</t>
    <phoneticPr fontId="1" type="noConversion"/>
  </si>
  <si>
    <t>表1-2  114年7月來臺旅客人次及成長率－按居住地分
Table 1-2 Visitor Arrivals by Residence,
July,2025</t>
  </si>
  <si>
    <t>114年7月 Jul.., 2025</t>
  </si>
  <si>
    <t>113年7月 Jul.., 2024</t>
  </si>
  <si>
    <t/>
  </si>
  <si>
    <t>註1: 本表華僑旅客包含持入境特別簽證之大陸地區、港澳居民，及長期旅居境外之無戶籍國民。
註2: 資料來源：內政部移民署。
Note 1: Overseas Chinese travelers in this table include residents of mainland China, Hong Kong and Macao holding special entry visas, and ROC nationals without household registration who have lived abroad for a long period of time.
Note 2: Source: National Immigration Agency, Ministry of the Interior.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</si>
</sst>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_-* #,##0_-;\-* #,##0_-;_-* &quot;-&quot;??_-;_-@_-"/>
    <numFmt numFmtId="177" formatCode="#,##0_);[Red]\(#,##0\)"/>
    <numFmt numFmtId="178" formatCode="0.00_ "/>
  </numFmts>
  <fonts count="10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9"/>
      <name val="新細明體"/>
      <family val="1"/>
      <charset val="136"/>
    </font>
    <font>
      <b/>
      <sz val="9"/>
      <name val="Times New Roman"/>
      <family val="1"/>
    </font>
    <font>
      <sz val="9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5"/>
      <color theme="1"/>
      <name val="標楷體"/>
      <family val="4"/>
      <charset val="136"/>
    </font>
    <font>
      <sz val="9"/>
      <color theme="1"/>
      <name val="新細明體"/>
      <family val="1"/>
      <charset val="136"/>
      <scheme val="minor"/>
    </font>
    <font>
      <name val="新細明體"/>
      <sz val="9.0"/>
      <color indexed="8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borderId="0" fillId="0" fontId="0" numFmtId="0">
      <alignment vertical="center"/>
    </xf>
    <xf applyAlignment="0" applyBorder="0" applyFill="0" applyFont="0" applyProtection="0" borderId="0" fillId="0" fontId="6" numFmtId="43">
      <alignment vertical="center"/>
    </xf>
  </cellStyleXfs>
  <cellXfs count="30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>
      <alignment vertical="center"/>
    </xf>
    <xf applyAlignment="1" applyBorder="1" applyFont="1" borderId="1" fillId="0" fontId="3" numFmtId="0" xfId="0">
      <alignment horizontal="center" vertical="center" wrapText="1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1" numFmtId="177" xfId="0">
      <alignment vertical="center"/>
    </xf>
    <xf applyAlignment="1" applyBorder="1" applyFont="1" applyNumberFormat="1" borderId="2" fillId="0" fontId="1" numFmtId="177" xfId="0">
      <alignment vertical="center"/>
    </xf>
    <xf applyAlignment="1" applyBorder="1" applyFont="1" applyNumberFormat="1" borderId="1" fillId="0" fontId="1" numFmtId="178" xfId="0">
      <alignment horizontal="right" vertical="center"/>
    </xf>
    <xf applyAlignment="1" applyFont="1" borderId="0" fillId="0" fontId="1" numFmtId="0" xfId="0">
      <alignment vertical="center"/>
    </xf>
    <xf applyAlignment="1" applyBorder="1" applyFont="1" borderId="3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Border="1" applyFont="1" borderId="2" fillId="0" fontId="1" numFmtId="0" xfId="0">
      <alignment horizontal="center" vertical="center"/>
    </xf>
    <xf applyAlignment="1" applyBorder="1" applyFont="1" applyNumberFormat="1" borderId="5" fillId="0" fontId="1" numFmtId="177" xfId="0">
      <alignment vertical="center"/>
    </xf>
    <xf applyAlignment="1" applyBorder="1" applyFont="1" applyNumberFormat="1" borderId="6" fillId="0" fontId="1" numFmtId="177" xfId="0">
      <alignment vertical="center"/>
    </xf>
    <xf applyAlignment="1" applyBorder="1" applyFont="1" applyNumberFormat="1" borderId="6" fillId="0" fontId="1" numFmtId="178" xfId="0">
      <alignment horizontal="right" vertical="center"/>
    </xf>
    <xf applyAlignment="1" applyBorder="1" applyFont="1" borderId="2" fillId="0" fontId="8" numFmtId="0" xfId="0">
      <alignment textRotation="255" vertical="center"/>
    </xf>
    <xf applyAlignment="1" applyBorder="1" applyFont="1" borderId="6" fillId="0" fontId="1" numFmtId="0" xfId="0">
      <alignment textRotation="255" vertical="center"/>
    </xf>
    <xf applyAlignment="1" applyBorder="1" applyFont="1" borderId="8" fillId="0" fontId="8" numFmtId="0" xfId="0">
      <alignment textRotation="255" vertical="center"/>
    </xf>
    <xf applyAlignment="1" applyBorder="1" applyFont="1" borderId="9" fillId="0" fontId="8" numFmtId="0" xfId="0">
      <alignment textRotation="255" vertical="center"/>
    </xf>
    <xf applyAlignment="1" applyBorder="1" applyFont="1" borderId="2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Font="1" borderId="0" fillId="0" fontId="7" numFmtId="0" xfId="0">
      <alignment horizontal="center" vertical="center" wrapText="1"/>
    </xf>
    <xf applyAlignment="1" applyFont="1" borderId="0" fillId="0" fontId="7" numFmtId="0" xfId="0">
      <alignment horizontal="center" vertical="center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8" numFmtId="176" xfId="1">
      <alignment horizontal="center" vertical="center"/>
    </xf>
    <xf applyAlignment="1" applyBorder="1" applyFont="1" borderId="7" fillId="0" fontId="1" numFmtId="0" xfId="0">
      <alignment vertical="center"/>
    </xf>
    <xf applyAlignment="1" applyBorder="1" applyFont="1" borderId="2" fillId="0" fontId="1" numFmtId="0" xfId="0">
      <alignment horizontal="left" vertical="center"/>
    </xf>
    <xf applyAlignment="1" applyBorder="1" applyFont="1" borderId="4" fillId="0" fontId="1" numFmtId="0" xfId="0">
      <alignment horizontal="left" vertical="center"/>
    </xf>
    <xf applyAlignment="1" applyBorder="1" applyFont="1" borderId="7" fillId="0" fontId="1" numFmtId="0" xfId="0">
      <alignment horizontal="left" vertical="center"/>
    </xf>
    <xf numFmtId="0" fontId="9" fillId="0" borderId="0" xfId="0" applyFont="true">
      <alignment wrapText="true" vertical="top" horizontal="left"/>
    </xf>
  </cellXfs>
  <cellStyles count="2">
    <cellStyle builtinId="0" name="一般" xfId="0"/>
    <cellStyle builtinId="3" name="千分位" xfId="1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10</xdr:col>
      <xdr:colOff>381000</xdr:colOff>
      <xdr:row>0</xdr:row>
      <xdr:rowOff>419099</xdr:rowOff>
    </xdr:from>
    <xdr:to>
      <xdr:col>11</xdr:col>
      <xdr:colOff>571500</xdr:colOff>
      <xdr:row>0</xdr:row>
      <xdr:rowOff>790575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410325" y="419099"/>
          <a:ext cx="781050" cy="3714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N51"/>
  <sheetViews>
    <sheetView tabSelected="1" workbookViewId="0">
      <pane activePane="bottomLeft" state="frozen" topLeftCell="A4" ySplit="3"/>
      <selection activeCell="O11" pane="bottomLeft" sqref="O11"/>
    </sheetView>
  </sheetViews>
  <sheetFormatPr defaultRowHeight="16.5" x14ac:dyDescent="0.25"/>
  <cols>
    <col min="1" max="1" customWidth="true" style="1" width="3.375" collapsed="false"/>
    <col min="2" max="2" customWidth="true" style="1" width="3.875" collapsed="false"/>
    <col min="3" max="3" customWidth="true" style="1" width="16.125" collapsed="false"/>
    <col min="4" max="4" customWidth="true" style="1" width="8.125" collapsed="false"/>
    <col min="5" max="5" customWidth="true" style="1" width="8.0" collapsed="false"/>
    <col min="6" max="6" customWidth="true" style="1" width="9.125" collapsed="false"/>
    <col min="7" max="7" customWidth="true" style="1" width="8.25" collapsed="false"/>
    <col min="8" max="8" customWidth="true" style="1" width="8.0" collapsed="false"/>
    <col min="9" max="9" customWidth="true" style="1" width="8.5" collapsed="false"/>
    <col min="10" max="10" customWidth="true" style="1" width="6.5" collapsed="false"/>
    <col min="11" max="11" customWidth="true" style="1" width="7.375" collapsed="false"/>
    <col min="12" max="12" customWidth="true" style="1" width="7.75" collapsed="false"/>
    <col min="13" max="16384" style="1" width="9.0" collapsed="false"/>
  </cols>
  <sheetData>
    <row customHeight="1" ht="63" r="1" spans="1:13" x14ac:dyDescent="0.25">
      <c r="A1" s="21" t="s">
        <v>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customFormat="1" customHeight="1" ht="24.6" r="2" s="2" spans="1:13" x14ac:dyDescent="0.25">
      <c r="A2" s="23" t="s">
        <v>0</v>
      </c>
      <c r="B2" s="23"/>
      <c r="C2" s="23"/>
      <c r="D2" s="24" t="s">
        <v>58</v>
      </c>
      <c r="E2" s="24"/>
      <c r="F2" s="24"/>
      <c r="G2" s="24" t="s">
        <v>59</v>
      </c>
      <c r="H2" s="24"/>
      <c r="I2" s="24"/>
      <c r="J2" s="24" t="s">
        <v>1</v>
      </c>
      <c r="K2" s="24"/>
      <c r="L2" s="24"/>
    </row>
    <row customFormat="1" customHeight="1" ht="48.6" r="3" s="2" spans="1:13" x14ac:dyDescent="0.25">
      <c r="A3" s="23"/>
      <c r="B3" s="23"/>
      <c r="C3" s="23"/>
      <c r="D3" s="3" t="s">
        <v>2</v>
      </c>
      <c r="E3" s="4" t="s">
        <v>3</v>
      </c>
      <c r="F3" s="4" t="s">
        <v>4</v>
      </c>
      <c r="G3" s="3" t="s">
        <v>2</v>
      </c>
      <c r="H3" s="4" t="s">
        <v>3</v>
      </c>
      <c r="I3" s="4" t="s">
        <v>4</v>
      </c>
      <c r="J3" s="3" t="s">
        <v>2</v>
      </c>
      <c r="K3" s="4" t="s">
        <v>3</v>
      </c>
      <c r="L3" s="4" t="s">
        <v>4</v>
      </c>
    </row>
    <row customFormat="1" customHeight="1" ht="15" r="4" s="8" spans="1:13" x14ac:dyDescent="0.25">
      <c r="A4" s="16" t="s">
        <v>5</v>
      </c>
      <c r="B4" s="19" t="s">
        <v>6</v>
      </c>
      <c r="C4" s="20"/>
      <c r="D4" s="5" t="n">
        <f>E4+F4</f>
        <v>113274.0</v>
      </c>
      <c r="E4" s="5" t="n">
        <v>104761.0</v>
      </c>
      <c r="F4" s="6" t="n">
        <v>8513.0</v>
      </c>
      <c r="G4" s="5" t="n">
        <f>H4+I4</f>
        <v>119382.0</v>
      </c>
      <c r="H4" s="5" t="n">
        <v>114982.0</v>
      </c>
      <c r="I4" s="6" t="n">
        <v>4400.0</v>
      </c>
      <c r="J4" s="7" t="n">
        <f>IF(G4=0,"-",((D4/G4)-1)*100)</f>
        <v>-5.116349198371617</v>
      </c>
      <c r="K4" s="7" t="n">
        <f>IF(H4=0,"-",((E4/H4)-1)*100)</f>
        <v>-8.889217442730168</v>
      </c>
      <c r="L4" s="7" t="n">
        <f>IF(I4=0,"-",((F4/I4)-1)*100)</f>
        <v>93.47727272727273</v>
      </c>
      <c r="M4" s="8" t="s">
        <v>60</v>
      </c>
    </row>
    <row customFormat="1" customHeight="1" ht="15" r="5" s="8" spans="1:13" x14ac:dyDescent="0.25">
      <c r="A5" s="17"/>
      <c r="B5" s="19" t="s">
        <v>7</v>
      </c>
      <c r="C5" s="20"/>
      <c r="D5" s="5" t="n">
        <f ref="D5:D48" si="0" t="shared">E5+F5</f>
        <v>54341.0</v>
      </c>
      <c r="E5" s="5" t="n">
        <v>53128.0</v>
      </c>
      <c r="F5" s="6" t="n">
        <v>1213.0</v>
      </c>
      <c r="G5" s="5" t="n">
        <f ref="G5:G48" si="1" t="shared">H5+I5</f>
        <v>36034.0</v>
      </c>
      <c r="H5" s="5" t="n">
        <v>35350.0</v>
      </c>
      <c r="I5" s="6" t="n">
        <v>684.0</v>
      </c>
      <c r="J5" s="7" t="n">
        <f ref="J5:L49" si="2" t="shared">IF(G5=0,"-",((D5/G5)-1)*100)</f>
        <v>50.8047954709441</v>
      </c>
      <c r="K5" s="7" t="n">
        <f si="2" t="shared"/>
        <v>50.291371994342285</v>
      </c>
      <c r="L5" s="7" t="n">
        <f si="2" t="shared"/>
        <v>77.3391812865497</v>
      </c>
      <c r="M5" s="8" t="s">
        <v>60</v>
      </c>
    </row>
    <row customFormat="1" customHeight="1" ht="15" r="6" s="8" spans="1:13" x14ac:dyDescent="0.25">
      <c r="A6" s="17"/>
      <c r="B6" s="19" t="s">
        <v>8</v>
      </c>
      <c r="C6" s="20"/>
      <c r="D6" s="5" t="n">
        <f si="0" t="shared"/>
        <v>85826.0</v>
      </c>
      <c r="E6" s="5" t="n">
        <v>94.0</v>
      </c>
      <c r="F6" s="6" t="n">
        <v>85732.0</v>
      </c>
      <c r="G6" s="5" t="n">
        <f si="1" t="shared"/>
        <v>73734.0</v>
      </c>
      <c r="H6" s="5" t="n">
        <v>93.0</v>
      </c>
      <c r="I6" s="6" t="n">
        <v>73641.0</v>
      </c>
      <c r="J6" s="7" t="n">
        <f si="2" t="shared"/>
        <v>16.399490058860234</v>
      </c>
      <c r="K6" s="7" t="n">
        <f si="2" t="shared"/>
        <v>1.0752688172043001</v>
      </c>
      <c r="L6" s="7" t="n">
        <f si="2" t="shared"/>
        <v>16.418842764221008</v>
      </c>
      <c r="M6" s="8" t="s">
        <v>60</v>
      </c>
    </row>
    <row customFormat="1" customHeight="1" ht="15" r="7" s="8" spans="1:13" x14ac:dyDescent="0.25">
      <c r="A7" s="17"/>
      <c r="B7" s="19" t="s">
        <v>9</v>
      </c>
      <c r="C7" s="20"/>
      <c r="D7" s="5" t="n">
        <f si="0" t="shared"/>
        <v>49885.0</v>
      </c>
      <c r="E7" s="5" t="n">
        <v>157.0</v>
      </c>
      <c r="F7" s="6" t="n">
        <v>49728.0</v>
      </c>
      <c r="G7" s="5" t="n">
        <f si="1" t="shared"/>
        <v>51663.0</v>
      </c>
      <c r="H7" s="5" t="n">
        <v>165.0</v>
      </c>
      <c r="I7" s="6" t="n">
        <v>51498.0</v>
      </c>
      <c r="J7" s="7" t="n">
        <f si="2" t="shared"/>
        <v>-3.441534560517201</v>
      </c>
      <c r="K7" s="7" t="n">
        <f si="2" t="shared"/>
        <v>-4.848484848484846</v>
      </c>
      <c r="L7" s="7" t="n">
        <f si="2" t="shared"/>
        <v>-3.4370266806477923</v>
      </c>
      <c r="M7" s="8" t="s">
        <v>60</v>
      </c>
    </row>
    <row customFormat="1" customHeight="1" ht="15" r="8" s="8" spans="1:13" x14ac:dyDescent="0.25">
      <c r="A8" s="17"/>
      <c r="B8" s="19" t="s">
        <v>10</v>
      </c>
      <c r="C8" s="20"/>
      <c r="D8" s="5" t="n">
        <f si="0" t="shared"/>
        <v>3156.0</v>
      </c>
      <c r="E8" s="5" t="n">
        <v>0.0</v>
      </c>
      <c r="F8" s="6" t="n">
        <v>3156.0</v>
      </c>
      <c r="G8" s="5" t="n">
        <f si="1" t="shared"/>
        <v>2849.0</v>
      </c>
      <c r="H8" s="5" t="n">
        <v>1.0</v>
      </c>
      <c r="I8" s="6" t="n">
        <v>2848.0</v>
      </c>
      <c r="J8" s="7" t="n">
        <f si="2" t="shared"/>
        <v>10.775710775710778</v>
      </c>
      <c r="K8" s="7" t="n">
        <f si="2" t="shared"/>
        <v>-100.0</v>
      </c>
      <c r="L8" s="7" t="n">
        <f si="2" t="shared"/>
        <v>10.81460674157304</v>
      </c>
      <c r="M8" s="8" t="s">
        <v>60</v>
      </c>
    </row>
    <row customFormat="1" customHeight="1" ht="15" r="9" s="8" spans="1:13" x14ac:dyDescent="0.25">
      <c r="A9" s="17"/>
      <c r="B9" s="19" t="s">
        <v>11</v>
      </c>
      <c r="C9" s="20"/>
      <c r="D9" s="5" t="n">
        <f si="0" t="shared"/>
        <v>2018.0</v>
      </c>
      <c r="E9" s="5" t="n">
        <v>4.0</v>
      </c>
      <c r="F9" s="6" t="n">
        <v>2014.0</v>
      </c>
      <c r="G9" s="5" t="n">
        <f si="1" t="shared"/>
        <v>1350.0</v>
      </c>
      <c r="H9" s="5" t="n">
        <v>11.0</v>
      </c>
      <c r="I9" s="6" t="n">
        <v>1339.0</v>
      </c>
      <c r="J9" s="7" t="n">
        <f si="2" t="shared"/>
        <v>49.48148148148148</v>
      </c>
      <c r="K9" s="7" t="n">
        <f si="2" t="shared"/>
        <v>-63.63636363636363</v>
      </c>
      <c r="L9" s="7" t="n">
        <f si="2" t="shared"/>
        <v>50.410754294249436</v>
      </c>
      <c r="M9" s="8" t="s">
        <v>60</v>
      </c>
    </row>
    <row customFormat="1" customHeight="1" ht="15" r="10" s="8" spans="1:13" x14ac:dyDescent="0.25">
      <c r="A10" s="17"/>
      <c r="B10" s="16" t="s">
        <v>12</v>
      </c>
      <c r="C10" s="9" t="s">
        <v>30</v>
      </c>
      <c r="D10" s="5" t="n">
        <f>E10+F10</f>
        <v>18976.0</v>
      </c>
      <c r="E10" s="5" t="n">
        <v>54.0</v>
      </c>
      <c r="F10" s="6" t="n">
        <v>18922.0</v>
      </c>
      <c r="G10" s="5" t="n">
        <f si="1" t="shared"/>
        <v>20073.0</v>
      </c>
      <c r="H10" s="5" t="n">
        <v>50.0</v>
      </c>
      <c r="I10" s="6" t="n">
        <v>20023.0</v>
      </c>
      <c r="J10" s="7" t="n">
        <f si="2" t="shared"/>
        <v>-5.465052558162709</v>
      </c>
      <c r="K10" s="7" t="n">
        <f si="2" t="shared"/>
        <v>8.000000000000007</v>
      </c>
      <c r="L10" s="7" t="n">
        <f si="2" t="shared"/>
        <v>-5.498676521999702</v>
      </c>
      <c r="M10" s="8" t="s">
        <v>60</v>
      </c>
    </row>
    <row customFormat="1" customHeight="1" ht="15" r="11" s="8" spans="1:13" x14ac:dyDescent="0.25">
      <c r="A11" s="17"/>
      <c r="B11" s="17"/>
      <c r="C11" s="10" t="s">
        <v>31</v>
      </c>
      <c r="D11" s="5" t="n">
        <f si="0" t="shared"/>
        <v>20936.0</v>
      </c>
      <c r="E11" s="5" t="n">
        <v>18.0</v>
      </c>
      <c r="F11" s="6" t="n">
        <v>20918.0</v>
      </c>
      <c r="G11" s="5" t="n">
        <f si="1" t="shared"/>
        <v>18991.0</v>
      </c>
      <c r="H11" s="5" t="n">
        <v>30.0</v>
      </c>
      <c r="I11" s="6" t="n">
        <v>18961.0</v>
      </c>
      <c r="J11" s="7" t="n">
        <f si="2" t="shared"/>
        <v>10.241693433731758</v>
      </c>
      <c r="K11" s="7" t="n">
        <f si="2" t="shared"/>
        <v>-40.0</v>
      </c>
      <c r="L11" s="7" t="n">
        <f si="2" t="shared"/>
        <v>10.321185591477233</v>
      </c>
      <c r="M11" s="8" t="s">
        <v>60</v>
      </c>
    </row>
    <row customFormat="1" customHeight="1" ht="15" r="12" s="8" spans="1:13" x14ac:dyDescent="0.25">
      <c r="A12" s="17"/>
      <c r="B12" s="17"/>
      <c r="C12" s="10" t="s">
        <v>32</v>
      </c>
      <c r="D12" s="5" t="n">
        <f si="0" t="shared"/>
        <v>18187.0</v>
      </c>
      <c r="E12" s="5" t="n">
        <v>17.0</v>
      </c>
      <c r="F12" s="6" t="n">
        <v>18170.0</v>
      </c>
      <c r="G12" s="5" t="n">
        <f si="1" t="shared"/>
        <v>17533.0</v>
      </c>
      <c r="H12" s="5" t="n">
        <v>21.0</v>
      </c>
      <c r="I12" s="6" t="n">
        <v>17512.0</v>
      </c>
      <c r="J12" s="7" t="n">
        <f si="2" t="shared"/>
        <v>3.730108937432264</v>
      </c>
      <c r="K12" s="7" t="n">
        <f si="2" t="shared"/>
        <v>-19.047619047619047</v>
      </c>
      <c r="L12" s="7" t="n">
        <f si="2" t="shared"/>
        <v>3.7574234810415774</v>
      </c>
      <c r="M12" s="8" t="s">
        <v>60</v>
      </c>
    </row>
    <row customFormat="1" customHeight="1" ht="15" r="13" s="8" spans="1:13" x14ac:dyDescent="0.25">
      <c r="A13" s="17"/>
      <c r="B13" s="17"/>
      <c r="C13" s="10" t="s">
        <v>33</v>
      </c>
      <c r="D13" s="5" t="n">
        <f si="0" t="shared"/>
        <v>46843.0</v>
      </c>
      <c r="E13" s="5" t="n">
        <v>79.0</v>
      </c>
      <c r="F13" s="6" t="n">
        <v>46764.0</v>
      </c>
      <c r="G13" s="5" t="n">
        <f si="1" t="shared"/>
        <v>36631.0</v>
      </c>
      <c r="H13" s="5" t="n">
        <v>110.0</v>
      </c>
      <c r="I13" s="6" t="n">
        <v>36521.0</v>
      </c>
      <c r="J13" s="7" t="n">
        <f si="2" t="shared"/>
        <v>27.87802680789495</v>
      </c>
      <c r="K13" s="7" t="n">
        <f si="2" t="shared"/>
        <v>-28.181818181818187</v>
      </c>
      <c r="L13" s="7" t="n">
        <f si="2" t="shared"/>
        <v>28.046877139180193</v>
      </c>
      <c r="M13" s="8" t="s">
        <v>60</v>
      </c>
    </row>
    <row customFormat="1" customHeight="1" ht="15" r="14" s="8" spans="1:13" x14ac:dyDescent="0.25">
      <c r="A14" s="17"/>
      <c r="B14" s="17"/>
      <c r="C14" s="10" t="s">
        <v>34</v>
      </c>
      <c r="D14" s="5" t="n">
        <f si="0" t="shared"/>
        <v>27273.0</v>
      </c>
      <c r="E14" s="5" t="n">
        <v>36.0</v>
      </c>
      <c r="F14" s="6" t="n">
        <v>27237.0</v>
      </c>
      <c r="G14" s="5" t="n">
        <f si="1" t="shared"/>
        <v>24042.0</v>
      </c>
      <c r="H14" s="5" t="n">
        <v>25.0</v>
      </c>
      <c r="I14" s="6" t="n">
        <v>24017.0</v>
      </c>
      <c r="J14" s="7" t="n">
        <f si="2" t="shared"/>
        <v>13.438981781881697</v>
      </c>
      <c r="K14" s="7" t="n">
        <f si="2" t="shared"/>
        <v>43.99999999999999</v>
      </c>
      <c r="L14" s="7" t="n">
        <f si="2" t="shared"/>
        <v>13.407169921305751</v>
      </c>
      <c r="M14" s="8" t="s">
        <v>60</v>
      </c>
    </row>
    <row customFormat="1" customHeight="1" ht="15" r="15" s="8" spans="1:13" x14ac:dyDescent="0.25">
      <c r="A15" s="17"/>
      <c r="B15" s="17"/>
      <c r="C15" s="10" t="s">
        <v>35</v>
      </c>
      <c r="D15" s="5" t="n">
        <f si="0" t="shared"/>
        <v>37501.0</v>
      </c>
      <c r="E15" s="5" t="n">
        <v>122.0</v>
      </c>
      <c r="F15" s="6" t="n">
        <v>37379.0</v>
      </c>
      <c r="G15" s="5" t="n">
        <f si="1" t="shared"/>
        <v>33748.0</v>
      </c>
      <c r="H15" s="5" t="n">
        <v>106.0</v>
      </c>
      <c r="I15" s="6" t="n">
        <v>33642.0</v>
      </c>
      <c r="J15" s="7" t="n">
        <f si="2" t="shared"/>
        <v>11.120659002014932</v>
      </c>
      <c r="K15" s="7" t="n">
        <f si="2" t="shared"/>
        <v>15.094339622641506</v>
      </c>
      <c r="L15" s="7" t="n">
        <f si="2" t="shared"/>
        <v>11.108138636228526</v>
      </c>
      <c r="M15" s="8" t="s">
        <v>60</v>
      </c>
    </row>
    <row customFormat="1" customHeight="1" ht="15" r="16" s="8" spans="1:13" x14ac:dyDescent="0.25">
      <c r="A16" s="17"/>
      <c r="B16" s="17"/>
      <c r="C16" s="10" t="s">
        <v>36</v>
      </c>
      <c r="D16" s="5" t="n">
        <f ref="D16:I16" si="3" t="shared">D17-D10-D11-D12-D13-D14-D15</f>
        <v>2904.0</v>
      </c>
      <c r="E16" s="5" t="n">
        <f si="3" t="shared"/>
        <v>41.0</v>
      </c>
      <c r="F16" s="5" t="n">
        <f si="3" t="shared"/>
        <v>2863.0</v>
      </c>
      <c r="G16" s="5" t="n">
        <f si="3" t="shared"/>
        <v>2002.0</v>
      </c>
      <c r="H16" s="5" t="n">
        <f si="3" t="shared"/>
        <v>31.0</v>
      </c>
      <c r="I16" s="5" t="n">
        <f si="3" t="shared"/>
        <v>1971.0</v>
      </c>
      <c r="J16" s="7" t="n">
        <f si="2" t="shared"/>
        <v>45.05494505494505</v>
      </c>
      <c r="K16" s="7" t="n">
        <f si="2" t="shared"/>
        <v>32.258064516129025</v>
      </c>
      <c r="L16" s="7" t="n">
        <f si="2" t="shared"/>
        <v>45.25621511922881</v>
      </c>
      <c r="M16" s="8" t="s">
        <v>60</v>
      </c>
    </row>
    <row customFormat="1" customHeight="1" ht="15" r="17" s="8" spans="1:13" x14ac:dyDescent="0.25">
      <c r="A17" s="17"/>
      <c r="B17" s="18"/>
      <c r="C17" s="10" t="s">
        <v>13</v>
      </c>
      <c r="D17" s="5" t="n">
        <f si="0" t="shared"/>
        <v>172620.0</v>
      </c>
      <c r="E17" s="5" t="n">
        <v>367.0</v>
      </c>
      <c r="F17" s="6" t="n">
        <v>172253.0</v>
      </c>
      <c r="G17" s="5" t="n">
        <f si="1" t="shared"/>
        <v>153020.0</v>
      </c>
      <c r="H17" s="5" t="n">
        <v>373.0</v>
      </c>
      <c r="I17" s="6" t="n">
        <v>152647.0</v>
      </c>
      <c r="J17" s="7" t="n">
        <f si="2" t="shared"/>
        <v>12.808783165599259</v>
      </c>
      <c r="K17" s="7" t="n">
        <f si="2" t="shared"/>
        <v>-1.608579088471851</v>
      </c>
      <c r="L17" s="7" t="n">
        <f si="2" t="shared"/>
        <v>12.844012656652271</v>
      </c>
      <c r="M17" s="8" t="s">
        <v>60</v>
      </c>
    </row>
    <row customFormat="1" customHeight="1" ht="15" r="18" s="8" spans="1:13" x14ac:dyDescent="0.25">
      <c r="A18" s="17"/>
      <c r="B18" s="19" t="s">
        <v>14</v>
      </c>
      <c r="C18" s="20"/>
      <c r="D18" s="5" t="n">
        <f ref="D18:I18" si="4" t="shared">D19-D4-D5-D6-D7-D8-D9-D17</f>
        <v>1568.0</v>
      </c>
      <c r="E18" s="5" t="n">
        <f si="4" t="shared"/>
        <v>2.0</v>
      </c>
      <c r="F18" s="5" t="n">
        <f si="4" t="shared"/>
        <v>1566.0</v>
      </c>
      <c r="G18" s="5" t="n">
        <f si="4" t="shared"/>
        <v>5739.0</v>
      </c>
      <c r="H18" s="5" t="n">
        <f si="4" t="shared"/>
        <v>1.0</v>
      </c>
      <c r="I18" s="5" t="n">
        <f si="4" t="shared"/>
        <v>5738.0</v>
      </c>
      <c r="J18" s="7" t="n">
        <f si="2" t="shared"/>
        <v>-72.67816692803623</v>
      </c>
      <c r="K18" s="7" t="n">
        <f si="2" t="shared"/>
        <v>100.0</v>
      </c>
      <c r="L18" s="7" t="n">
        <f si="2" t="shared"/>
        <v>-72.70826071802021</v>
      </c>
      <c r="M18" s="8" t="s">
        <v>60</v>
      </c>
    </row>
    <row customFormat="1" customHeight="1" ht="15" r="19" s="8" spans="1:13" x14ac:dyDescent="0.25">
      <c r="A19" s="18"/>
      <c r="B19" s="19" t="s">
        <v>15</v>
      </c>
      <c r="C19" s="20"/>
      <c r="D19" s="5" t="n">
        <f si="0" t="shared"/>
        <v>482688.0</v>
      </c>
      <c r="E19" s="5" t="n">
        <v>158513.0</v>
      </c>
      <c r="F19" s="6" t="n">
        <v>324175.0</v>
      </c>
      <c r="G19" s="5" t="n">
        <f si="1" t="shared"/>
        <v>443771.0</v>
      </c>
      <c r="H19" s="5" t="n">
        <v>150976.0</v>
      </c>
      <c r="I19" s="6" t="n">
        <v>292795.0</v>
      </c>
      <c r="J19" s="7" t="n">
        <f si="2" t="shared"/>
        <v>8.769613156335133</v>
      </c>
      <c r="K19" s="7" t="n">
        <f si="2" t="shared"/>
        <v>4.992184188215343</v>
      </c>
      <c r="L19" s="7" t="n">
        <f si="2" t="shared"/>
        <v>10.717396130398393</v>
      </c>
      <c r="M19" s="8" t="s">
        <v>60</v>
      </c>
    </row>
    <row customFormat="1" customHeight="1" ht="15" r="20" s="8" spans="1:13" x14ac:dyDescent="0.25">
      <c r="A20" s="16" t="s">
        <v>16</v>
      </c>
      <c r="B20" s="19" t="s">
        <v>37</v>
      </c>
      <c r="C20" s="20"/>
      <c r="D20" s="5" t="n">
        <f si="0" t="shared"/>
        <v>7599.0</v>
      </c>
      <c r="E20" s="5" t="n">
        <v>38.0</v>
      </c>
      <c r="F20" s="6" t="n">
        <v>7561.0</v>
      </c>
      <c r="G20" s="5" t="n">
        <f si="1" t="shared"/>
        <v>7535.0</v>
      </c>
      <c r="H20" s="5" t="n">
        <v>72.0</v>
      </c>
      <c r="I20" s="6" t="n">
        <v>7463.0</v>
      </c>
      <c r="J20" s="7" t="n">
        <f si="2" t="shared"/>
        <v>0.8493696084936886</v>
      </c>
      <c r="K20" s="7" t="n">
        <f si="2" t="shared"/>
        <v>-47.22222222222222</v>
      </c>
      <c r="L20" s="7" t="n">
        <f si="2" t="shared"/>
        <v>1.313144847916381</v>
      </c>
      <c r="M20" s="8" t="s">
        <v>60</v>
      </c>
    </row>
    <row customFormat="1" customHeight="1" ht="15" r="21" s="8" spans="1:13" x14ac:dyDescent="0.25">
      <c r="A21" s="17"/>
      <c r="B21" s="19" t="s">
        <v>38</v>
      </c>
      <c r="C21" s="20"/>
      <c r="D21" s="5" t="n">
        <f si="0" t="shared"/>
        <v>56835.0</v>
      </c>
      <c r="E21" s="5" t="n">
        <v>531.0</v>
      </c>
      <c r="F21" s="6" t="n">
        <v>56304.0</v>
      </c>
      <c r="G21" s="5" t="n">
        <f si="1" t="shared"/>
        <v>53911.0</v>
      </c>
      <c r="H21" s="5" t="n">
        <v>685.0</v>
      </c>
      <c r="I21" s="6" t="n">
        <v>53226.0</v>
      </c>
      <c r="J21" s="7" t="n">
        <f si="2" t="shared"/>
        <v>5.423753964868028</v>
      </c>
      <c r="K21" s="7" t="n">
        <f si="2" t="shared"/>
        <v>-22.48175182481752</v>
      </c>
      <c r="L21" s="7" t="n">
        <f si="2" t="shared"/>
        <v>5.782888062225222</v>
      </c>
      <c r="M21" s="8" t="s">
        <v>60</v>
      </c>
    </row>
    <row customFormat="1" customHeight="1" ht="15" r="22" s="8" spans="1:13" x14ac:dyDescent="0.25">
      <c r="A22" s="17"/>
      <c r="B22" s="19" t="s">
        <v>39</v>
      </c>
      <c r="C22" s="20"/>
      <c r="D22" s="5" t="n">
        <f si="0" t="shared"/>
        <v>427.0</v>
      </c>
      <c r="E22" s="5" t="n">
        <v>2.0</v>
      </c>
      <c r="F22" s="6" t="n">
        <v>425.0</v>
      </c>
      <c r="G22" s="5" t="n">
        <f si="1" t="shared"/>
        <v>335.0</v>
      </c>
      <c r="H22" s="5" t="n">
        <v>5.0</v>
      </c>
      <c r="I22" s="6" t="n">
        <v>330.0</v>
      </c>
      <c r="J22" s="7" t="n">
        <f si="2" t="shared"/>
        <v>27.462686567164173</v>
      </c>
      <c r="K22" s="7" t="n">
        <f si="2" t="shared"/>
        <v>-60.0</v>
      </c>
      <c r="L22" s="7" t="n">
        <f si="2" t="shared"/>
        <v>28.787878787878785</v>
      </c>
      <c r="M22" s="8" t="s">
        <v>60</v>
      </c>
    </row>
    <row customFormat="1" customHeight="1" ht="15" r="23" s="8" spans="1:13" x14ac:dyDescent="0.25">
      <c r="A23" s="17"/>
      <c r="B23" s="19" t="s">
        <v>40</v>
      </c>
      <c r="C23" s="20"/>
      <c r="D23" s="5" t="n">
        <f si="0" t="shared"/>
        <v>292.0</v>
      </c>
      <c r="E23" s="5" t="n">
        <v>11.0</v>
      </c>
      <c r="F23" s="6" t="n">
        <v>281.0</v>
      </c>
      <c r="G23" s="5" t="n">
        <f si="1" t="shared"/>
        <v>237.0</v>
      </c>
      <c r="H23" s="5" t="n">
        <v>7.0</v>
      </c>
      <c r="I23" s="6" t="n">
        <v>230.0</v>
      </c>
      <c r="J23" s="7" t="n">
        <f si="2" t="shared"/>
        <v>23.206751054852326</v>
      </c>
      <c r="K23" s="7" t="n">
        <f si="2" t="shared"/>
        <v>57.14285714285714</v>
      </c>
      <c r="L23" s="7" t="n">
        <f si="2" t="shared"/>
        <v>22.173913043478265</v>
      </c>
      <c r="M23" s="8" t="s">
        <v>60</v>
      </c>
    </row>
    <row customFormat="1" customHeight="1" ht="15" r="24" s="8" spans="1:13" x14ac:dyDescent="0.25">
      <c r="A24" s="17"/>
      <c r="B24" s="19" t="s">
        <v>41</v>
      </c>
      <c r="C24" s="20"/>
      <c r="D24" s="5" t="n">
        <f si="0" t="shared"/>
        <v>42.0</v>
      </c>
      <c r="E24" s="5" t="n">
        <v>1.0</v>
      </c>
      <c r="F24" s="6" t="n">
        <v>41.0</v>
      </c>
      <c r="G24" s="5" t="n">
        <f si="1" t="shared"/>
        <v>65.0</v>
      </c>
      <c r="H24" s="5" t="n">
        <v>1.0</v>
      </c>
      <c r="I24" s="6" t="n">
        <v>64.0</v>
      </c>
      <c r="J24" s="7" t="n">
        <f si="2" t="shared"/>
        <v>-35.38461538461538</v>
      </c>
      <c r="K24" s="7" t="n">
        <f si="2" t="shared"/>
        <v>0.0</v>
      </c>
      <c r="L24" s="7" t="n">
        <f si="2" t="shared"/>
        <v>-35.9375</v>
      </c>
      <c r="M24" s="8" t="s">
        <v>60</v>
      </c>
    </row>
    <row customFormat="1" customHeight="1" ht="15" r="25" s="8" spans="1:13" x14ac:dyDescent="0.25">
      <c r="A25" s="17"/>
      <c r="B25" s="19" t="s">
        <v>17</v>
      </c>
      <c r="C25" s="20"/>
      <c r="D25" s="5" t="n">
        <f ref="D25:I25" si="5" t="shared">D26-D20-D21-D22-D23-D24</f>
        <v>1163.0</v>
      </c>
      <c r="E25" s="5" t="n">
        <f si="5" t="shared"/>
        <v>10.0</v>
      </c>
      <c r="F25" s="5" t="n">
        <f si="5" t="shared"/>
        <v>1153.0</v>
      </c>
      <c r="G25" s="5" t="n">
        <f si="5" t="shared"/>
        <v>1010.0</v>
      </c>
      <c r="H25" s="5" t="n">
        <f si="5" t="shared"/>
        <v>13.0</v>
      </c>
      <c r="I25" s="5" t="n">
        <f si="5" t="shared"/>
        <v>997.0</v>
      </c>
      <c r="J25" s="7" t="n">
        <f si="2" t="shared"/>
        <v>15.148514851485139</v>
      </c>
      <c r="K25" s="7" t="n">
        <f si="2" t="shared"/>
        <v>-23.076923076923073</v>
      </c>
      <c r="L25" s="7" t="n">
        <f si="2" t="shared"/>
        <v>15.646940822467403</v>
      </c>
      <c r="M25" s="8" t="s">
        <v>60</v>
      </c>
    </row>
    <row customFormat="1" customHeight="1" ht="15" r="26" s="8" spans="1:13" x14ac:dyDescent="0.25">
      <c r="A26" s="18"/>
      <c r="B26" s="19" t="s">
        <v>18</v>
      </c>
      <c r="C26" s="20"/>
      <c r="D26" s="5" t="n">
        <f si="0" t="shared"/>
        <v>66358.0</v>
      </c>
      <c r="E26" s="5" t="n">
        <v>593.0</v>
      </c>
      <c r="F26" s="6" t="n">
        <v>65765.0</v>
      </c>
      <c r="G26" s="5" t="n">
        <f si="1" t="shared"/>
        <v>63093.0</v>
      </c>
      <c r="H26" s="5" t="n">
        <v>783.0</v>
      </c>
      <c r="I26" s="6" t="n">
        <v>62310.0</v>
      </c>
      <c r="J26" s="7" t="n">
        <f si="2" t="shared"/>
        <v>5.174900543641936</v>
      </c>
      <c r="K26" s="7" t="n">
        <f si="2" t="shared"/>
        <v>-24.265644955300125</v>
      </c>
      <c r="L26" s="7" t="n">
        <f si="2" t="shared"/>
        <v>5.5448563633445636</v>
      </c>
      <c r="M26" s="8" t="s">
        <v>60</v>
      </c>
    </row>
    <row customFormat="1" customHeight="1" ht="15" r="27" s="8" spans="1:13" x14ac:dyDescent="0.25">
      <c r="A27" s="16" t="s">
        <v>19</v>
      </c>
      <c r="B27" s="19" t="s">
        <v>42</v>
      </c>
      <c r="C27" s="20"/>
      <c r="D27" s="5" t="n">
        <f si="0" t="shared"/>
        <v>748.0</v>
      </c>
      <c r="E27" s="5" t="n">
        <v>4.0</v>
      </c>
      <c r="F27" s="6" t="n">
        <v>744.0</v>
      </c>
      <c r="G27" s="5" t="n">
        <f si="1" t="shared"/>
        <v>617.0</v>
      </c>
      <c r="H27" s="5" t="n">
        <v>8.0</v>
      </c>
      <c r="I27" s="6" t="n">
        <v>609.0</v>
      </c>
      <c r="J27" s="7" t="n">
        <f si="2" t="shared"/>
        <v>21.231766612641813</v>
      </c>
      <c r="K27" s="7" t="n">
        <f si="2" t="shared"/>
        <v>-50.0</v>
      </c>
      <c r="L27" s="7" t="n">
        <f si="2" t="shared"/>
        <v>22.16748768472907</v>
      </c>
      <c r="M27" s="8" t="s">
        <v>60</v>
      </c>
    </row>
    <row customFormat="1" customHeight="1" ht="15" r="28" s="8" spans="1:13" x14ac:dyDescent="0.25">
      <c r="A28" s="17"/>
      <c r="B28" s="19" t="s">
        <v>43</v>
      </c>
      <c r="C28" s="20"/>
      <c r="D28" s="5" t="n">
        <f si="0" t="shared"/>
        <v>4329.0</v>
      </c>
      <c r="E28" s="5" t="n">
        <v>29.0</v>
      </c>
      <c r="F28" s="6" t="n">
        <v>4300.0</v>
      </c>
      <c r="G28" s="5" t="n">
        <f si="1" t="shared"/>
        <v>3720.0</v>
      </c>
      <c r="H28" s="5" t="n">
        <v>33.0</v>
      </c>
      <c r="I28" s="6" t="n">
        <v>3687.0</v>
      </c>
      <c r="J28" s="7" t="n">
        <f si="2" t="shared"/>
        <v>16.370967741935495</v>
      </c>
      <c r="K28" s="7" t="n">
        <f si="2" t="shared"/>
        <v>-12.121212121212121</v>
      </c>
      <c r="L28" s="7" t="n">
        <f si="2" t="shared"/>
        <v>16.625983184160553</v>
      </c>
      <c r="M28" s="8" t="s">
        <v>60</v>
      </c>
    </row>
    <row customFormat="1" customHeight="1" ht="15" r="29" s="8" spans="1:13" x14ac:dyDescent="0.25">
      <c r="A29" s="17"/>
      <c r="B29" s="19" t="s">
        <v>44</v>
      </c>
      <c r="C29" s="20"/>
      <c r="D29" s="5" t="n">
        <f si="0" t="shared"/>
        <v>3833.0</v>
      </c>
      <c r="E29" s="5" t="n">
        <v>10.0</v>
      </c>
      <c r="F29" s="6" t="n">
        <v>3823.0</v>
      </c>
      <c r="G29" s="5" t="n">
        <f si="1" t="shared"/>
        <v>3510.0</v>
      </c>
      <c r="H29" s="5" t="n">
        <v>13.0</v>
      </c>
      <c r="I29" s="6" t="n">
        <v>3497.0</v>
      </c>
      <c r="J29" s="7" t="n">
        <f si="2" t="shared"/>
        <v>9.202279202279207</v>
      </c>
      <c r="K29" s="7" t="n">
        <f si="2" t="shared"/>
        <v>-23.076923076923073</v>
      </c>
      <c r="L29" s="7" t="n">
        <f si="2" t="shared"/>
        <v>9.322276236774375</v>
      </c>
      <c r="M29" s="8" t="s">
        <v>60</v>
      </c>
    </row>
    <row customFormat="1" customHeight="1" ht="15" r="30" s="8" spans="1:13" x14ac:dyDescent="0.25">
      <c r="A30" s="17"/>
      <c r="B30" s="19" t="s">
        <v>45</v>
      </c>
      <c r="C30" s="20"/>
      <c r="D30" s="5" t="n">
        <f si="0" t="shared"/>
        <v>1379.0</v>
      </c>
      <c r="E30" s="5" t="n">
        <v>4.0</v>
      </c>
      <c r="F30" s="6" t="n">
        <v>1375.0</v>
      </c>
      <c r="G30" s="5" t="n">
        <f si="1" t="shared"/>
        <v>1206.0</v>
      </c>
      <c r="H30" s="5" t="n">
        <v>4.0</v>
      </c>
      <c r="I30" s="6" t="n">
        <v>1202.0</v>
      </c>
      <c r="J30" s="7" t="n">
        <f si="2" t="shared"/>
        <v>14.344941956882252</v>
      </c>
      <c r="K30" s="7" t="n">
        <f si="2" t="shared"/>
        <v>0.0</v>
      </c>
      <c r="L30" s="7" t="n">
        <f si="2" t="shared"/>
        <v>14.392678868552423</v>
      </c>
      <c r="M30" s="8" t="s">
        <v>60</v>
      </c>
    </row>
    <row customFormat="1" customHeight="1" ht="15" r="31" s="8" spans="1:13" x14ac:dyDescent="0.25">
      <c r="A31" s="17"/>
      <c r="B31" s="19" t="s">
        <v>46</v>
      </c>
      <c r="C31" s="20"/>
      <c r="D31" s="5" t="n">
        <f si="0" t="shared"/>
        <v>2359.0</v>
      </c>
      <c r="E31" s="5" t="n">
        <v>2.0</v>
      </c>
      <c r="F31" s="6" t="n">
        <v>2357.0</v>
      </c>
      <c r="G31" s="5" t="n">
        <f si="1" t="shared"/>
        <v>2020.0</v>
      </c>
      <c r="H31" s="5" t="n">
        <v>1.0</v>
      </c>
      <c r="I31" s="6" t="n">
        <v>2019.0</v>
      </c>
      <c r="J31" s="7" t="n">
        <f si="2" t="shared"/>
        <v>16.782178217821773</v>
      </c>
      <c r="K31" s="7" t="n">
        <f si="2" t="shared"/>
        <v>100.0</v>
      </c>
      <c r="L31" s="7" t="n">
        <f si="2" t="shared"/>
        <v>16.74096087171868</v>
      </c>
      <c r="M31" s="8" t="s">
        <v>60</v>
      </c>
    </row>
    <row customFormat="1" customHeight="1" ht="15" r="32" s="8" spans="1:13" x14ac:dyDescent="0.25">
      <c r="A32" s="17"/>
      <c r="B32" s="19" t="s">
        <v>47</v>
      </c>
      <c r="C32" s="20"/>
      <c r="D32" s="5" t="n">
        <f si="0" t="shared"/>
        <v>1082.0</v>
      </c>
      <c r="E32" s="5" t="n">
        <v>8.0</v>
      </c>
      <c r="F32" s="6" t="n">
        <v>1074.0</v>
      </c>
      <c r="G32" s="5" t="n">
        <f si="1" t="shared"/>
        <v>1009.0</v>
      </c>
      <c r="H32" s="5" t="n">
        <v>11.0</v>
      </c>
      <c r="I32" s="6" t="n">
        <v>998.0</v>
      </c>
      <c r="J32" s="7" t="n">
        <f si="2" t="shared"/>
        <v>7.234886025768095</v>
      </c>
      <c r="K32" s="7" t="n">
        <f si="2" t="shared"/>
        <v>-27.27272727272727</v>
      </c>
      <c r="L32" s="7" t="n">
        <f si="2" t="shared"/>
        <v>7.615230460921851</v>
      </c>
      <c r="M32" s="8" t="s">
        <v>60</v>
      </c>
    </row>
    <row customFormat="1" customHeight="1" ht="15" r="33" s="8" spans="1:13" x14ac:dyDescent="0.25">
      <c r="A33" s="17"/>
      <c r="B33" s="19" t="s">
        <v>48</v>
      </c>
      <c r="C33" s="20"/>
      <c r="D33" s="5" t="n">
        <f si="0" t="shared"/>
        <v>1311.0</v>
      </c>
      <c r="E33" s="5" t="n">
        <v>8.0</v>
      </c>
      <c r="F33" s="6" t="n">
        <v>1303.0</v>
      </c>
      <c r="G33" s="5" t="n">
        <f si="1" t="shared"/>
        <v>1096.0</v>
      </c>
      <c r="H33" s="5" t="n">
        <v>3.0</v>
      </c>
      <c r="I33" s="6" t="n">
        <v>1093.0</v>
      </c>
      <c r="J33" s="7" t="n">
        <f si="2" t="shared"/>
        <v>19.61678832116789</v>
      </c>
      <c r="K33" s="7" t="n">
        <f si="2" t="shared"/>
        <v>166.66666666666666</v>
      </c>
      <c r="L33" s="7" t="n">
        <f si="2" t="shared"/>
        <v>19.2131747483989</v>
      </c>
      <c r="M33" s="8" t="s">
        <v>60</v>
      </c>
    </row>
    <row customFormat="1" customHeight="1" ht="15" r="34" s="8" spans="1:13" x14ac:dyDescent="0.25">
      <c r="A34" s="17"/>
      <c r="B34" s="19" t="s">
        <v>49</v>
      </c>
      <c r="C34" s="20"/>
      <c r="D34" s="5" t="n">
        <f si="0" t="shared"/>
        <v>5281.0</v>
      </c>
      <c r="E34" s="5" t="n">
        <v>13.0</v>
      </c>
      <c r="F34" s="6" t="n">
        <v>5268.0</v>
      </c>
      <c r="G34" s="5" t="n">
        <f si="1" t="shared"/>
        <v>4780.0</v>
      </c>
      <c r="H34" s="5" t="n">
        <v>48.0</v>
      </c>
      <c r="I34" s="6" t="n">
        <v>4732.0</v>
      </c>
      <c r="J34" s="7" t="n">
        <f si="2" t="shared"/>
        <v>10.481171548117164</v>
      </c>
      <c r="K34" s="7" t="n">
        <f si="2" t="shared"/>
        <v>-72.91666666666667</v>
      </c>
      <c r="L34" s="7" t="n">
        <f si="2" t="shared"/>
        <v>11.327134404057482</v>
      </c>
      <c r="M34" s="8" t="s">
        <v>60</v>
      </c>
    </row>
    <row customFormat="1" customHeight="1" ht="15" r="35" s="8" spans="1:13" x14ac:dyDescent="0.25">
      <c r="A35" s="17"/>
      <c r="B35" s="19" t="s">
        <v>50</v>
      </c>
      <c r="C35" s="20"/>
      <c r="D35" s="5" t="n">
        <f si="0" t="shared"/>
        <v>774.0</v>
      </c>
      <c r="E35" s="5" t="n">
        <v>0.0</v>
      </c>
      <c r="F35" s="6" t="n">
        <v>774.0</v>
      </c>
      <c r="G35" s="5" t="n">
        <f si="1" t="shared"/>
        <v>740.0</v>
      </c>
      <c r="H35" s="5" t="n">
        <v>0.0</v>
      </c>
      <c r="I35" s="6" t="n">
        <v>740.0</v>
      </c>
      <c r="J35" s="7" t="n">
        <f si="2" t="shared"/>
        <v>4.594594594594592</v>
      </c>
      <c r="K35" s="7" t="str">
        <f si="2" t="shared"/>
        <v>-</v>
      </c>
      <c r="L35" s="7" t="n">
        <f si="2" t="shared"/>
        <v>4.594594594594592</v>
      </c>
      <c r="M35" s="8" t="s">
        <v>60</v>
      </c>
    </row>
    <row customFormat="1" customHeight="1" ht="15" r="36" s="8" spans="1:13" x14ac:dyDescent="0.25">
      <c r="A36" s="17"/>
      <c r="B36" s="19" t="s">
        <v>51</v>
      </c>
      <c r="C36" s="20"/>
      <c r="D36" s="5" t="n">
        <f si="0" t="shared"/>
        <v>160.0</v>
      </c>
      <c r="E36" s="5" t="n">
        <v>0.0</v>
      </c>
      <c r="F36" s="6" t="n">
        <v>160.0</v>
      </c>
      <c r="G36" s="5" t="n">
        <f si="1" t="shared"/>
        <v>156.0</v>
      </c>
      <c r="H36" s="5" t="n">
        <v>0.0</v>
      </c>
      <c r="I36" s="6" t="n">
        <v>156.0</v>
      </c>
      <c r="J36" s="7" t="n">
        <f si="2" t="shared"/>
        <v>2.564102564102555</v>
      </c>
      <c r="K36" s="7" t="str">
        <f si="2" t="shared"/>
        <v>-</v>
      </c>
      <c r="L36" s="7" t="n">
        <f si="2" t="shared"/>
        <v>2.564102564102555</v>
      </c>
      <c r="M36" s="8" t="s">
        <v>60</v>
      </c>
    </row>
    <row customFormat="1" customHeight="1" ht="15" r="37" s="8" spans="1:13" x14ac:dyDescent="0.25">
      <c r="A37" s="17"/>
      <c r="B37" s="19" t="s">
        <v>52</v>
      </c>
      <c r="C37" s="20"/>
      <c r="D37" s="5" t="n">
        <f si="0" t="shared"/>
        <v>572.0</v>
      </c>
      <c r="E37" s="5" t="n">
        <v>0.0</v>
      </c>
      <c r="F37" s="6" t="n">
        <v>572.0</v>
      </c>
      <c r="G37" s="5" t="n">
        <f si="1" t="shared"/>
        <v>494.0</v>
      </c>
      <c r="H37" s="5" t="n">
        <v>2.0</v>
      </c>
      <c r="I37" s="6" t="n">
        <v>492.0</v>
      </c>
      <c r="J37" s="7" t="n">
        <f si="2" t="shared"/>
        <v>15.789473684210531</v>
      </c>
      <c r="K37" s="7" t="n">
        <f si="2" t="shared"/>
        <v>-100.0</v>
      </c>
      <c r="L37" s="7" t="n">
        <f si="2" t="shared"/>
        <v>16.260162601626014</v>
      </c>
      <c r="M37" s="8" t="s">
        <v>60</v>
      </c>
    </row>
    <row customFormat="1" customHeight="1" ht="15" r="38" s="8" spans="1:13" x14ac:dyDescent="0.25">
      <c r="A38" s="17"/>
      <c r="B38" s="19" t="s">
        <v>53</v>
      </c>
      <c r="C38" s="20"/>
      <c r="D38" s="5" t="n">
        <f si="0" t="shared"/>
        <v>589.0</v>
      </c>
      <c r="E38" s="5" t="n">
        <v>2.0</v>
      </c>
      <c r="F38" s="6" t="n">
        <v>587.0</v>
      </c>
      <c r="G38" s="5" t="n">
        <f si="1" t="shared"/>
        <v>462.0</v>
      </c>
      <c r="H38" s="5" t="n">
        <v>5.0</v>
      </c>
      <c r="I38" s="6" t="n">
        <v>457.0</v>
      </c>
      <c r="J38" s="7" t="n">
        <f si="2" t="shared"/>
        <v>27.489177489177496</v>
      </c>
      <c r="K38" s="7" t="n">
        <f si="2" t="shared"/>
        <v>-60.0</v>
      </c>
      <c r="L38" s="7" t="n">
        <f si="2" t="shared"/>
        <v>28.446389496717718</v>
      </c>
      <c r="M38" s="8" t="s">
        <v>60</v>
      </c>
    </row>
    <row customFormat="1" customHeight="1" ht="15" r="39" s="8" spans="1:13" x14ac:dyDescent="0.25">
      <c r="A39" s="17"/>
      <c r="B39" s="19" t="s">
        <v>20</v>
      </c>
      <c r="C39" s="20"/>
      <c r="D39" s="5" t="n">
        <f ref="D39:I39" si="6" t="shared">D40-D27-D28-D29-D30-D31-D32-D33-D34-D35-D36-D37-D38</f>
        <v>5062.0</v>
      </c>
      <c r="E39" s="5" t="n">
        <f si="6" t="shared"/>
        <v>9.0</v>
      </c>
      <c r="F39" s="5" t="n">
        <f si="6" t="shared"/>
        <v>5053.0</v>
      </c>
      <c r="G39" s="5" t="n">
        <f si="6" t="shared"/>
        <v>4329.0</v>
      </c>
      <c r="H39" s="5" t="n">
        <f si="6" t="shared"/>
        <v>6.0</v>
      </c>
      <c r="I39" s="5" t="n">
        <f si="6" t="shared"/>
        <v>4323.0</v>
      </c>
      <c r="J39" s="7" t="n">
        <f si="2" t="shared"/>
        <v>16.932316932316937</v>
      </c>
      <c r="K39" s="7" t="n">
        <f si="2" t="shared"/>
        <v>50.0</v>
      </c>
      <c r="L39" s="7" t="n">
        <f si="2" t="shared"/>
        <v>16.88642146657413</v>
      </c>
      <c r="M39" s="8" t="s">
        <v>60</v>
      </c>
    </row>
    <row customFormat="1" customHeight="1" ht="15" r="40" s="8" spans="1:13" x14ac:dyDescent="0.25">
      <c r="A40" s="18"/>
      <c r="B40" s="19" t="s">
        <v>21</v>
      </c>
      <c r="C40" s="20"/>
      <c r="D40" s="5" t="n">
        <f si="0" t="shared"/>
        <v>27479.0</v>
      </c>
      <c r="E40" s="5" t="n">
        <v>89.0</v>
      </c>
      <c r="F40" s="6" t="n">
        <v>27390.0</v>
      </c>
      <c r="G40" s="5" t="n">
        <f si="1" t="shared"/>
        <v>24139.0</v>
      </c>
      <c r="H40" s="5" t="n">
        <v>134.0</v>
      </c>
      <c r="I40" s="6" t="n">
        <v>24005.0</v>
      </c>
      <c r="J40" s="7" t="n">
        <f si="2" t="shared"/>
        <v>13.836530096524303</v>
      </c>
      <c r="K40" s="7" t="n">
        <f si="2" t="shared"/>
        <v>-33.582089552238806</v>
      </c>
      <c r="L40" s="7" t="n">
        <f si="2" t="shared"/>
        <v>14.101228910643627</v>
      </c>
      <c r="M40" s="8" t="s">
        <v>60</v>
      </c>
    </row>
    <row customFormat="1" customHeight="1" ht="15" r="41" s="8" spans="1:13" x14ac:dyDescent="0.25">
      <c r="A41" s="16" t="s">
        <v>22</v>
      </c>
      <c r="B41" s="19" t="s">
        <v>54</v>
      </c>
      <c r="C41" s="20"/>
      <c r="D41" s="5" t="n">
        <f si="0" t="shared"/>
        <v>7103.0</v>
      </c>
      <c r="E41" s="5" t="n">
        <v>11.0</v>
      </c>
      <c r="F41" s="6" t="n">
        <v>7092.0</v>
      </c>
      <c r="G41" s="5" t="n">
        <f si="1" t="shared"/>
        <v>5993.0</v>
      </c>
      <c r="H41" s="5" t="n">
        <v>22.0</v>
      </c>
      <c r="I41" s="6" t="n">
        <v>5971.0</v>
      </c>
      <c r="J41" s="7" t="n">
        <f si="2" t="shared"/>
        <v>18.521608543300516</v>
      </c>
      <c r="K41" s="7" t="n">
        <f si="2" t="shared"/>
        <v>-50.0</v>
      </c>
      <c r="L41" s="7" t="n">
        <f si="2" t="shared"/>
        <v>18.77407469435606</v>
      </c>
      <c r="M41" s="8" t="s">
        <v>60</v>
      </c>
    </row>
    <row customFormat="1" customHeight="1" ht="15" r="42" s="8" spans="1:13" x14ac:dyDescent="0.25">
      <c r="A42" s="17"/>
      <c r="B42" s="19" t="s">
        <v>55</v>
      </c>
      <c r="C42" s="20"/>
      <c r="D42" s="5" t="n">
        <f si="0" t="shared"/>
        <v>1042.0</v>
      </c>
      <c r="E42" s="5" t="n">
        <v>3.0</v>
      </c>
      <c r="F42" s="6" t="n">
        <v>1039.0</v>
      </c>
      <c r="G42" s="5" t="n">
        <f si="1" t="shared"/>
        <v>1031.0</v>
      </c>
      <c r="H42" s="5" t="n">
        <v>2.0</v>
      </c>
      <c r="I42" s="6" t="n">
        <v>1029.0</v>
      </c>
      <c r="J42" s="7" t="n">
        <f si="2" t="shared"/>
        <v>1.06692531522794</v>
      </c>
      <c r="K42" s="7" t="n">
        <f si="2" t="shared"/>
        <v>50.0</v>
      </c>
      <c r="L42" s="7" t="n">
        <f si="2" t="shared"/>
        <v>0.9718172983479212</v>
      </c>
      <c r="M42" s="8" t="s">
        <v>60</v>
      </c>
    </row>
    <row customFormat="1" customHeight="1" ht="15" r="43" s="8" spans="1:13" x14ac:dyDescent="0.25">
      <c r="A43" s="17"/>
      <c r="B43" s="19" t="s">
        <v>23</v>
      </c>
      <c r="C43" s="20"/>
      <c r="D43" s="5" t="n">
        <f ref="D43:I43" si="7" t="shared">D44-D41-D42</f>
        <v>311.0</v>
      </c>
      <c r="E43" s="5" t="n">
        <f si="7" t="shared"/>
        <v>0.0</v>
      </c>
      <c r="F43" s="5" t="n">
        <f si="7" t="shared"/>
        <v>311.0</v>
      </c>
      <c r="G43" s="5" t="n">
        <f si="7" t="shared"/>
        <v>181.0</v>
      </c>
      <c r="H43" s="5" t="n">
        <f si="7" t="shared"/>
        <v>0.0</v>
      </c>
      <c r="I43" s="5" t="n">
        <f si="7" t="shared"/>
        <v>181.0</v>
      </c>
      <c r="J43" s="7" t="n">
        <f si="2" t="shared"/>
        <v>71.82320441988949</v>
      </c>
      <c r="K43" s="7" t="str">
        <f si="2" t="shared"/>
        <v>-</v>
      </c>
      <c r="L43" s="7" t="n">
        <f si="2" t="shared"/>
        <v>71.82320441988949</v>
      </c>
      <c r="M43" s="8" t="s">
        <v>60</v>
      </c>
    </row>
    <row customFormat="1" customHeight="1" ht="15" r="44" s="8" spans="1:13" x14ac:dyDescent="0.25">
      <c r="A44" s="18"/>
      <c r="B44" s="19" t="s">
        <v>24</v>
      </c>
      <c r="C44" s="20"/>
      <c r="D44" s="5" t="n">
        <f si="0" t="shared"/>
        <v>8456.0</v>
      </c>
      <c r="E44" s="5" t="n">
        <v>14.0</v>
      </c>
      <c r="F44" s="6" t="n">
        <v>8442.0</v>
      </c>
      <c r="G44" s="5" t="n">
        <f si="1" t="shared"/>
        <v>7205.0</v>
      </c>
      <c r="H44" s="5" t="n">
        <v>24.0</v>
      </c>
      <c r="I44" s="6" t="n">
        <v>7181.0</v>
      </c>
      <c r="J44" s="7" t="n">
        <f si="2" t="shared"/>
        <v>17.362942401110338</v>
      </c>
      <c r="K44" s="7" t="n">
        <f si="2" t="shared"/>
        <v>-41.666666666666664</v>
      </c>
      <c r="L44" s="7" t="n">
        <f si="2" t="shared"/>
        <v>17.560228380448393</v>
      </c>
      <c r="M44" s="8" t="s">
        <v>60</v>
      </c>
    </row>
    <row customFormat="1" customHeight="1" ht="20.25" r="45" s="8" spans="1:13" x14ac:dyDescent="0.25">
      <c r="A45" s="16" t="s">
        <v>25</v>
      </c>
      <c r="B45" s="19" t="s">
        <v>56</v>
      </c>
      <c r="C45" s="20"/>
      <c r="D45" s="5" t="n">
        <f si="0" t="shared"/>
        <v>549.0</v>
      </c>
      <c r="E45" s="5" t="n">
        <v>3.0</v>
      </c>
      <c r="F45" s="6" t="n">
        <v>546.0</v>
      </c>
      <c r="G45" s="5" t="n">
        <f si="1" t="shared"/>
        <v>576.0</v>
      </c>
      <c r="H45" s="5" t="n">
        <v>4.0</v>
      </c>
      <c r="I45" s="6" t="n">
        <v>572.0</v>
      </c>
      <c r="J45" s="7" t="n">
        <f si="2" t="shared"/>
        <v>-4.6875</v>
      </c>
      <c r="K45" s="7" t="n">
        <f si="2" t="shared"/>
        <v>-25.0</v>
      </c>
      <c r="L45" s="7" t="n">
        <f si="2" t="shared"/>
        <v>-4.545454545454541</v>
      </c>
      <c r="M45" s="8" t="s">
        <v>60</v>
      </c>
    </row>
    <row customFormat="1" customHeight="1" ht="17.25" r="46" s="8" spans="1:13" x14ac:dyDescent="0.25">
      <c r="A46" s="17"/>
      <c r="B46" s="19" t="s">
        <v>26</v>
      </c>
      <c r="C46" s="20"/>
      <c r="D46" s="5" t="n">
        <f ref="D46:I46" si="8" t="shared">D47-D45</f>
        <v>571.0</v>
      </c>
      <c r="E46" s="5" t="n">
        <f si="8" t="shared"/>
        <v>2.0</v>
      </c>
      <c r="F46" s="5" t="n">
        <f si="8" t="shared"/>
        <v>569.0</v>
      </c>
      <c r="G46" s="5" t="n">
        <f si="8" t="shared"/>
        <v>500.0</v>
      </c>
      <c r="H46" s="5" t="n">
        <f si="8" t="shared"/>
        <v>7.0</v>
      </c>
      <c r="I46" s="5" t="n">
        <f si="8" t="shared"/>
        <v>493.0</v>
      </c>
      <c r="J46" s="7" t="n">
        <f si="2" t="shared"/>
        <v>14.19999999999999</v>
      </c>
      <c r="K46" s="7" t="n">
        <f si="2" t="shared"/>
        <v>-71.42857142857143</v>
      </c>
      <c r="L46" s="7" t="n">
        <f si="2" t="shared"/>
        <v>15.415821501014193</v>
      </c>
      <c r="M46" s="8" t="s">
        <v>60</v>
      </c>
    </row>
    <row customFormat="1" customHeight="1" ht="19.5" r="47" s="8" spans="1:13" x14ac:dyDescent="0.25">
      <c r="A47" s="18"/>
      <c r="B47" s="26" t="s">
        <v>27</v>
      </c>
      <c r="C47" s="27"/>
      <c r="D47" s="5" t="n">
        <f si="0" t="shared"/>
        <v>1120.0</v>
      </c>
      <c r="E47" s="5" t="n">
        <v>5.0</v>
      </c>
      <c r="F47" s="6" t="n">
        <v>1115.0</v>
      </c>
      <c r="G47" s="5" t="n">
        <f si="1" t="shared"/>
        <v>1076.0</v>
      </c>
      <c r="H47" s="5" t="n">
        <v>11.0</v>
      </c>
      <c r="I47" s="6" t="n">
        <v>1065.0</v>
      </c>
      <c r="J47" s="7" t="n">
        <f si="2" t="shared"/>
        <v>4.089219330855021</v>
      </c>
      <c r="K47" s="7" t="n">
        <f si="2" t="shared"/>
        <v>-54.54545454545454</v>
      </c>
      <c r="L47" s="7" t="n">
        <f si="2" t="shared"/>
        <v>4.694835680751175</v>
      </c>
      <c r="M47" s="8" t="s">
        <v>60</v>
      </c>
    </row>
    <row customFormat="1" customHeight="1" ht="15" r="48" s="8" spans="1:13" x14ac:dyDescent="0.25">
      <c r="A48" s="11"/>
      <c r="B48" s="28" t="s">
        <v>28</v>
      </c>
      <c r="C48" s="27"/>
      <c r="D48" s="5" t="n">
        <f si="0" t="shared"/>
        <v>125.0</v>
      </c>
      <c r="E48" s="5" t="n">
        <v>72.0</v>
      </c>
      <c r="F48" s="12" t="n">
        <v>53.0</v>
      </c>
      <c r="G48" s="5" t="n">
        <f si="1" t="shared"/>
        <v>170.0</v>
      </c>
      <c r="H48" s="13" t="n">
        <v>102.0</v>
      </c>
      <c r="I48" s="12" t="n">
        <v>68.0</v>
      </c>
      <c r="J48" s="14" t="n">
        <f si="2" t="shared"/>
        <v>-26.470588235294112</v>
      </c>
      <c r="K48" s="14" t="n">
        <f si="2" t="shared"/>
        <v>-29.411764705882348</v>
      </c>
      <c r="L48" s="14" t="n">
        <f si="2" t="shared"/>
        <v>-22.058823529411764</v>
      </c>
      <c r="M48" s="8" t="s">
        <v>60</v>
      </c>
    </row>
    <row customFormat="1" customHeight="1" ht="15" r="49" s="8" spans="1:13" x14ac:dyDescent="0.25">
      <c r="A49" s="15"/>
      <c r="B49" s="25" t="s">
        <v>29</v>
      </c>
      <c r="C49" s="20"/>
      <c r="D49" s="5" t="n">
        <f>D19+D26+D40+D44+D47+D48</f>
        <v>586226.0</v>
      </c>
      <c r="E49" s="5" t="n">
        <f ref="E49:I49" si="9" t="shared">E19+E26+E40+E44+E47+E48</f>
        <v>159286.0</v>
      </c>
      <c r="F49" s="5" t="n">
        <f si="9" t="shared"/>
        <v>426940.0</v>
      </c>
      <c r="G49" s="5" t="n">
        <f si="9" t="shared"/>
        <v>539454.0</v>
      </c>
      <c r="H49" s="5" t="n">
        <f si="9" t="shared"/>
        <v>152030.0</v>
      </c>
      <c r="I49" s="5" t="n">
        <f si="9" t="shared"/>
        <v>387424.0</v>
      </c>
      <c r="J49" s="7" t="n">
        <f si="2" t="shared"/>
        <v>8.670248065636743</v>
      </c>
      <c r="K49" s="7" t="n">
        <f si="2" t="shared"/>
        <v>4.772742221929893</v>
      </c>
      <c r="L49" s="7" t="n">
        <f si="2" t="shared"/>
        <v>10.19967787230527</v>
      </c>
      <c r="M49" s="8" t="s">
        <v>60</v>
      </c>
    </row>
    <row r="51" ht="62.5" customHeight="true">
      <c r="A51" t="s" s="29">
        <v>61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L1"/>
    <mergeCell ref="A2:C3"/>
    <mergeCell ref="D2:F2"/>
    <mergeCell ref="G2:I2"/>
    <mergeCell ref="J2:L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  <mergeCell ref="A51:L51"/>
  </mergeCells>
  <phoneticPr fontId="1" type="noConversion"/>
  <printOptions horizontalCentered="1"/>
  <pageMargins bottom="0.35433070866141736" footer="0.31496062992125984" header="0.31496062992125984" left="0.35433070866141736" right="0.39370078740157483" top="0.31496062992125984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來臺旅客按居住地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2018-08-16T04:21:57Z</dcterms:created>
  <dc:creator>demi</dc:creator>
  <cp:lastModifiedBy>EndSound</cp:lastModifiedBy>
  <cp:lastPrinted>2018-08-24T04:06:30Z</cp:lastPrinted>
  <dcterms:modified xsi:type="dcterms:W3CDTF">2018-09-05T08:29:27Z</dcterms:modified>
</cp:coreProperties>
</file>