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<sst xmlns="http://schemas.openxmlformats.org/spreadsheetml/2006/main" count="118" uniqueCount="73">
  <si>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</si>
  <si>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</si>
  <si>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</si>
  <si>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</si>
  <si>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</si>
  <si>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</si>
  <si>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</si>
  <si>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</si>
  <si>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</si>
  <si>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</si>
  <si>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</si>
  <si>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</si>
  <si>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</si>
  <si>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</si>
  <si>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</si>
  <si>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</si>
  <si>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</si>
  <si>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</si>
  <si>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</si>
  <si>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</si>
  <si>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</si>
  <si>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</si>
  <si>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</si>
  <si>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</si>
  <si>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</si>
  <si>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</si>
  <si>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</si>
  <si>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</si>
  <si>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</si>
  <si>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</si>
  <si>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</si>
  <si>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</si>
  <si>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</si>
  <si>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</si>
  <si>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</si>
  <si>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</si>
  <si>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</si>
  <si>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</si>
  <si>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</si>
  <si>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</si>
  <si>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</si>
  <si>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</si>
  <si>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</si>
  <si>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</si>
  <si>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</si>
  <si>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</si>
  <si>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</si>
  <si>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</si>
  <si>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</si>
  <si>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</si>
  <si>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</si>
  <si>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</si>
  <si>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</si>
  <si>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</si>
  <si>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</si>
  <si>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</si>
  <si>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</si>
  <si>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</si>
  <si>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</si>
  <si>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</si>
  <si>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</si>
  <si>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</si>
  <si>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</si>
  <si>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</si>
  <si>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</si>
  <si>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</si>
  <si>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</si>
  <si>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</si>
  <si>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</si>
  <si>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</si>
  <si>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</si>
  <si>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114年1至6月來臺旅客人次～按停留夜數分
Table 1-8  Visitor Arrivals  by Length of Stay,
January-June,2025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</si>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</sst>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29198.0</v>
      </c>
      <c r="E3" s="4" t="n">
        <v>104261.0</v>
      </c>
      <c r="F3" s="4" t="n">
        <v>158033.0</v>
      </c>
      <c r="G3" s="4" t="n">
        <v>141836.0</v>
      </c>
      <c r="H3" s="4" t="n">
        <v>113028.0</v>
      </c>
      <c r="I3" s="4" t="n">
        <v>29392.0</v>
      </c>
      <c r="J3" s="4" t="n">
        <v>6930.0</v>
      </c>
      <c r="K3" s="4" t="n">
        <v>1293.0</v>
      </c>
      <c r="L3" s="4" t="n">
        <v>908.0</v>
      </c>
      <c r="M3" s="4" t="n">
        <v>34459.0</v>
      </c>
      <c r="N3" s="11" t="n">
        <f>SUM(D3:M3)</f>
        <v>619338.0</v>
      </c>
      <c r="O3" s="4" t="n">
        <v>4642483.0</v>
      </c>
      <c r="P3" s="4" t="n">
        <v>2488807.0</v>
      </c>
      <c r="Q3" s="11" t="n">
        <f>SUM(D3:L3)</f>
        <v>584879.0</v>
      </c>
      <c r="R3" s="6" t="n">
        <f ref="R3:R48" si="0" t="shared">IF(P3&lt;&gt;0,P3/SUM(D3:L3),0)</f>
        <v>4.255251086122087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61991.0</v>
      </c>
      <c r="E4" s="5" t="n">
        <v>33672.0</v>
      </c>
      <c r="F4" s="5" t="n">
        <v>21429.0</v>
      </c>
      <c r="G4" s="5" t="n">
        <v>22562.0</v>
      </c>
      <c r="H4" s="5" t="n">
        <v>45708.0</v>
      </c>
      <c r="I4" s="5" t="n">
        <v>32739.0</v>
      </c>
      <c r="J4" s="5" t="n">
        <v>11281.0</v>
      </c>
      <c r="K4" s="5" t="n">
        <v>7101.0</v>
      </c>
      <c r="L4" s="5" t="n">
        <v>7988.0</v>
      </c>
      <c r="M4" s="5" t="n">
        <v>74212.0</v>
      </c>
      <c r="N4" s="11" t="n">
        <f ref="N4:N14" si="1" t="shared">SUM(D4:M4)</f>
        <v>318683.0</v>
      </c>
      <c r="O4" s="5" t="n">
        <v>7478947.0</v>
      </c>
      <c r="P4" s="5" t="n">
        <v>2122318.0</v>
      </c>
      <c r="Q4" s="11" t="n">
        <f ref="Q4:Q48" si="2" t="shared">SUM(D4:L4)</f>
        <v>244471.0</v>
      </c>
      <c r="R4" s="6" t="n">
        <f si="0" t="shared"/>
        <v>8.681266898732366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42103.0</v>
      </c>
      <c r="E5" s="5" t="n">
        <v>204878.0</v>
      </c>
      <c r="F5" s="5" t="n">
        <v>237374.0</v>
      </c>
      <c r="G5" s="5" t="n">
        <v>76650.0</v>
      </c>
      <c r="H5" s="5" t="n">
        <v>54147.0</v>
      </c>
      <c r="I5" s="5" t="n">
        <v>24340.0</v>
      </c>
      <c r="J5" s="5" t="n">
        <v>12310.0</v>
      </c>
      <c r="K5" s="5" t="n">
        <v>9727.0</v>
      </c>
      <c r="L5" s="5" t="n">
        <v>6131.0</v>
      </c>
      <c r="M5" s="5" t="n">
        <v>37306.0</v>
      </c>
      <c r="N5" s="11" t="n">
        <f si="1" t="shared"/>
        <v>704966.0</v>
      </c>
      <c r="O5" s="5" t="n">
        <v>5195450.0</v>
      </c>
      <c r="P5" s="5" t="n">
        <v>3198086.0</v>
      </c>
      <c r="Q5" s="11" t="n">
        <f si="2" t="shared"/>
        <v>667660.0</v>
      </c>
      <c r="R5" s="6" t="n">
        <f si="0" t="shared"/>
        <v>4.789991912051044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16441.0</v>
      </c>
      <c r="E6" s="5" t="n">
        <v>81044.0</v>
      </c>
      <c r="F6" s="5" t="n">
        <v>278568.0</v>
      </c>
      <c r="G6" s="5" t="n">
        <v>86655.0</v>
      </c>
      <c r="H6" s="5" t="n">
        <v>39438.0</v>
      </c>
      <c r="I6" s="5" t="n">
        <v>10601.0</v>
      </c>
      <c r="J6" s="5" t="n">
        <v>4943.0</v>
      </c>
      <c r="K6" s="5" t="n">
        <v>3805.0</v>
      </c>
      <c r="L6" s="5" t="n">
        <v>2298.0</v>
      </c>
      <c r="M6" s="5" t="n">
        <v>18168.0</v>
      </c>
      <c r="N6" s="11" t="n">
        <f si="1" t="shared"/>
        <v>541961.0</v>
      </c>
      <c r="O6" s="5" t="n">
        <v>2926888.0</v>
      </c>
      <c r="P6" s="5" t="n">
        <v>2138395.0</v>
      </c>
      <c r="Q6" s="11" t="n">
        <f si="2" t="shared"/>
        <v>523793.0</v>
      </c>
      <c r="R6" s="6" t="n">
        <f si="0" t="shared"/>
        <v>4.082519239470554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1152.0</v>
      </c>
      <c r="E7" s="5" t="n">
        <v>1021.0</v>
      </c>
      <c r="F7" s="5" t="n">
        <v>1823.0</v>
      </c>
      <c r="G7" s="5" t="n">
        <v>2619.0</v>
      </c>
      <c r="H7" s="5" t="n">
        <v>3753.0</v>
      </c>
      <c r="I7" s="5" t="n">
        <v>2803.0</v>
      </c>
      <c r="J7" s="5" t="n">
        <v>1580.0</v>
      </c>
      <c r="K7" s="5" t="n">
        <v>1460.0</v>
      </c>
      <c r="L7" s="5" t="n">
        <v>882.0</v>
      </c>
      <c r="M7" s="5" t="n">
        <v>5332.0</v>
      </c>
      <c r="N7" s="11" t="n">
        <f si="1" t="shared"/>
        <v>22425.0</v>
      </c>
      <c r="O7" s="5" t="n">
        <v>1378274.0</v>
      </c>
      <c r="P7" s="5" t="n">
        <v>241605.0</v>
      </c>
      <c r="Q7" s="11" t="n">
        <f si="2" t="shared"/>
        <v>17093.0</v>
      </c>
      <c r="R7" s="6" t="n">
        <f si="0" t="shared"/>
        <v>14.134733516644241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599.0</v>
      </c>
      <c r="E8" s="5" t="n">
        <v>1128.0</v>
      </c>
      <c r="F8" s="5" t="n">
        <v>1522.0</v>
      </c>
      <c r="G8" s="5" t="n">
        <v>1426.0</v>
      </c>
      <c r="H8" s="5" t="n">
        <v>2547.0</v>
      </c>
      <c r="I8" s="5" t="n">
        <v>2572.0</v>
      </c>
      <c r="J8" s="5" t="n">
        <v>1374.0</v>
      </c>
      <c r="K8" s="5" t="n">
        <v>421.0</v>
      </c>
      <c r="L8" s="5" t="n">
        <v>210.0</v>
      </c>
      <c r="M8" s="5" t="n">
        <v>1262.0</v>
      </c>
      <c r="N8" s="11" t="n">
        <f si="1" t="shared"/>
        <v>13061.0</v>
      </c>
      <c r="O8" s="5" t="n">
        <v>280352.0</v>
      </c>
      <c r="P8" s="5" t="n">
        <v>120888.0</v>
      </c>
      <c r="Q8" s="11" t="n">
        <f si="2" t="shared"/>
        <v>11799.0</v>
      </c>
      <c r="R8" s="6" t="n">
        <f si="0" t="shared"/>
        <v>10.24561403508772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6005.0</v>
      </c>
      <c r="E9" s="5" t="n">
        <v>6713.0</v>
      </c>
      <c r="F9" s="5" t="n">
        <v>15421.0</v>
      </c>
      <c r="G9" s="5" t="n">
        <v>28517.0</v>
      </c>
      <c r="H9" s="5" t="n">
        <v>76497.0</v>
      </c>
      <c r="I9" s="5" t="n">
        <v>30108.0</v>
      </c>
      <c r="J9" s="5" t="n">
        <v>9810.0</v>
      </c>
      <c r="K9" s="5" t="n">
        <v>6580.0</v>
      </c>
      <c r="L9" s="5" t="n">
        <v>4257.0</v>
      </c>
      <c r="M9" s="5" t="n">
        <v>22496.0</v>
      </c>
      <c r="N9" s="11" t="n">
        <f si="1" t="shared"/>
        <v>206404.0</v>
      </c>
      <c r="O9" s="5" t="n">
        <v>6422169.0</v>
      </c>
      <c r="P9" s="5" t="n">
        <v>1768917.0</v>
      </c>
      <c r="Q9" s="11" t="n">
        <f si="2" t="shared"/>
        <v>183908.0</v>
      </c>
      <c r="R9" s="6" t="n">
        <f si="0" t="shared"/>
        <v>9.618488592122148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5257.0</v>
      </c>
      <c r="E10" s="5" t="n">
        <v>10944.0</v>
      </c>
      <c r="F10" s="5" t="n">
        <v>22563.0</v>
      </c>
      <c r="G10" s="5" t="n">
        <v>34025.0</v>
      </c>
      <c r="H10" s="5" t="n">
        <v>85114.0</v>
      </c>
      <c r="I10" s="5" t="n">
        <v>45067.0</v>
      </c>
      <c r="J10" s="5" t="n">
        <v>6262.0</v>
      </c>
      <c r="K10" s="5" t="n">
        <v>1595.0</v>
      </c>
      <c r="L10" s="5" t="n">
        <v>648.0</v>
      </c>
      <c r="M10" s="5" t="n">
        <v>4396.0</v>
      </c>
      <c r="N10" s="11" t="n">
        <f si="1" t="shared"/>
        <v>215871.0</v>
      </c>
      <c r="O10" s="5" t="n">
        <v>1663694.0</v>
      </c>
      <c r="P10" s="5" t="n">
        <v>1425154.0</v>
      </c>
      <c r="Q10" s="11" t="n">
        <f si="2" t="shared"/>
        <v>211475.0</v>
      </c>
      <c r="R10" s="6" t="n">
        <f si="0" t="shared"/>
        <v>6.739113370374749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5518.0</v>
      </c>
      <c r="E11" s="5" t="n">
        <v>1999.0</v>
      </c>
      <c r="F11" s="5" t="n">
        <v>3509.0</v>
      </c>
      <c r="G11" s="5" t="n">
        <v>5505.0</v>
      </c>
      <c r="H11" s="5" t="n">
        <v>16415.0</v>
      </c>
      <c r="I11" s="5" t="n">
        <v>16033.0</v>
      </c>
      <c r="J11" s="5" t="n">
        <v>3667.0</v>
      </c>
      <c r="K11" s="5" t="n">
        <v>3183.0</v>
      </c>
      <c r="L11" s="5" t="n">
        <v>1855.0</v>
      </c>
      <c r="M11" s="5" t="n">
        <v>48319.0</v>
      </c>
      <c r="N11" s="11" t="n">
        <f si="1" t="shared"/>
        <v>106003.0</v>
      </c>
      <c r="O11" s="5" t="n">
        <v>5.4262046E7</v>
      </c>
      <c r="P11" s="5" t="n">
        <v>675206.0</v>
      </c>
      <c r="Q11" s="11" t="n">
        <f si="2" t="shared"/>
        <v>57684.0</v>
      </c>
      <c r="R11" s="6" t="n">
        <f si="0" t="shared"/>
        <v>11.70525622356286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6184.0</v>
      </c>
      <c r="E12" s="5" t="n">
        <v>15665.0</v>
      </c>
      <c r="F12" s="5" t="n">
        <v>58396.0</v>
      </c>
      <c r="G12" s="5" t="n">
        <v>62808.0</v>
      </c>
      <c r="H12" s="5" t="n">
        <v>64530.0</v>
      </c>
      <c r="I12" s="5" t="n">
        <v>29123.0</v>
      </c>
      <c r="J12" s="5" t="n">
        <v>2473.0</v>
      </c>
      <c r="K12" s="5" t="n">
        <v>2802.0</v>
      </c>
      <c r="L12" s="5" t="n">
        <v>2009.0</v>
      </c>
      <c r="M12" s="5" t="n">
        <v>57113.0</v>
      </c>
      <c r="N12" s="11" t="n">
        <f si="1" t="shared"/>
        <v>301103.0</v>
      </c>
      <c r="O12" s="5" t="n">
        <v>3.4753309E7</v>
      </c>
      <c r="P12" s="5" t="n">
        <v>1489898.0</v>
      </c>
      <c r="Q12" s="11" t="n">
        <f si="2" t="shared"/>
        <v>243990.0</v>
      </c>
      <c r="R12" s="6" t="n">
        <f si="0" t="shared"/>
        <v>6.1063896061313985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4598.0</v>
      </c>
      <c r="E13" s="5" t="n">
        <v>16407.0</v>
      </c>
      <c r="F13" s="5" t="n">
        <v>43201.0</v>
      </c>
      <c r="G13" s="5" t="n">
        <v>32061.0</v>
      </c>
      <c r="H13" s="5" t="n">
        <v>24125.0</v>
      </c>
      <c r="I13" s="5" t="n">
        <v>50689.0</v>
      </c>
      <c r="J13" s="5" t="n">
        <v>2027.0</v>
      </c>
      <c r="K13" s="5" t="n">
        <v>2560.0</v>
      </c>
      <c r="L13" s="5" t="n">
        <v>1809.0</v>
      </c>
      <c r="M13" s="5" t="n">
        <v>28036.0</v>
      </c>
      <c r="N13" s="11" t="n">
        <f si="1" t="shared"/>
        <v>205513.0</v>
      </c>
      <c r="O13" s="5" t="n">
        <v>1.873605E7</v>
      </c>
      <c r="P13" s="5" t="n">
        <v>1351104.0</v>
      </c>
      <c r="Q13" s="11" t="n">
        <f si="2" t="shared"/>
        <v>177477.0</v>
      </c>
      <c r="R13" s="6" t="n">
        <f si="0" t="shared"/>
        <v>7.612839973630386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1344.0</v>
      </c>
      <c r="E14" s="5" t="n">
        <v>3952.0</v>
      </c>
      <c r="F14" s="5" t="n">
        <v>11005.0</v>
      </c>
      <c r="G14" s="5" t="n">
        <v>28494.0</v>
      </c>
      <c r="H14" s="5" t="n">
        <v>12720.0</v>
      </c>
      <c r="I14" s="5" t="n">
        <v>10621.0</v>
      </c>
      <c r="J14" s="5" t="n">
        <v>5501.0</v>
      </c>
      <c r="K14" s="5" t="n">
        <v>8226.0</v>
      </c>
      <c r="L14" s="5" t="n">
        <v>9950.0</v>
      </c>
      <c r="M14" s="5" t="n">
        <v>117228.0</v>
      </c>
      <c r="N14" s="11" t="n">
        <f si="1" t="shared"/>
        <v>209041.0</v>
      </c>
      <c r="O14" s="5" t="n">
        <v>7.115613E7</v>
      </c>
      <c r="P14" s="5" t="n">
        <v>1633493.0</v>
      </c>
      <c r="Q14" s="11" t="n">
        <f si="2" t="shared"/>
        <v>91813.0</v>
      </c>
      <c r="R14" s="6" t="n">
        <f si="0" t="shared"/>
        <v>17.79152189777047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488.0</v>
      </c>
      <c r="E15" s="5" t="n">
        <f ref="E15:M15" si="3" t="shared">E16-E9-E10-E11-E12-E13-E14</f>
        <v>411.0</v>
      </c>
      <c r="F15" s="5" t="n">
        <f si="3" t="shared"/>
        <v>1049.0</v>
      </c>
      <c r="G15" s="5" t="n">
        <f si="3" t="shared"/>
        <v>2209.0</v>
      </c>
      <c r="H15" s="5" t="n">
        <f si="3" t="shared"/>
        <v>2787.0</v>
      </c>
      <c r="I15" s="5" t="n">
        <f si="3" t="shared"/>
        <v>2397.0</v>
      </c>
      <c r="J15" s="5" t="n">
        <f si="3" t="shared"/>
        <v>852.0</v>
      </c>
      <c r="K15" s="5" t="n">
        <f si="3" t="shared"/>
        <v>619.0</v>
      </c>
      <c r="L15" s="5" t="n">
        <f si="3" t="shared"/>
        <v>393.0</v>
      </c>
      <c r="M15" s="5" t="n">
        <f si="3" t="shared"/>
        <v>2330.0</v>
      </c>
      <c r="N15" s="5" t="n">
        <f ref="N15" si="4" t="shared">N16-N9-N10-N11-N12-N13-N14</f>
        <v>13535.0</v>
      </c>
      <c r="O15" s="5" t="n">
        <f>O16-O9-O10-O11-O12-O13-O14</f>
        <v>950771.0</v>
      </c>
      <c r="P15" s="5" t="n">
        <f>P16-P9-P10-P11-P12-P13-P14</f>
        <v>137680.0</v>
      </c>
      <c r="Q15" s="11" t="n">
        <f si="2" t="shared"/>
        <v>11205.0</v>
      </c>
      <c r="R15" s="6" t="n">
        <f si="0" t="shared"/>
        <v>12.287371709058457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29394.0</v>
      </c>
      <c r="E16" s="5" t="n">
        <v>56091.0</v>
      </c>
      <c r="F16" s="5" t="n">
        <v>155144.0</v>
      </c>
      <c r="G16" s="5" t="n">
        <v>193619.0</v>
      </c>
      <c r="H16" s="5" t="n">
        <v>282188.0</v>
      </c>
      <c r="I16" s="5" t="n">
        <v>184038.0</v>
      </c>
      <c r="J16" s="5" t="n">
        <v>30592.0</v>
      </c>
      <c r="K16" s="5" t="n">
        <v>25565.0</v>
      </c>
      <c r="L16" s="5" t="n">
        <v>20921.0</v>
      </c>
      <c r="M16" s="5" t="n">
        <v>279918.0</v>
      </c>
      <c r="N16" s="11" t="n">
        <f ref="N16:N48" si="5" t="shared">SUM(D16:M16)</f>
        <v>1257470.0</v>
      </c>
      <c r="O16" s="5" t="n">
        <v>1.87944169E8</v>
      </c>
      <c r="P16" s="5" t="n">
        <v>8481452.0</v>
      </c>
      <c r="Q16" s="11" t="n">
        <f si="2" t="shared"/>
        <v>977552.0</v>
      </c>
      <c r="R16" s="6" t="n">
        <f si="0" t="shared"/>
        <v>8.676215689804737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3000.0</v>
      </c>
      <c r="E17" s="5" t="n">
        <f ref="E17:M17" si="6" t="shared">E18-E16-E3-E4-E5-E6-E7-E8</f>
        <v>7793.0</v>
      </c>
      <c r="F17" s="5" t="n">
        <f si="6" t="shared"/>
        <v>10393.0</v>
      </c>
      <c r="G17" s="5" t="n">
        <f si="6" t="shared"/>
        <v>7371.0</v>
      </c>
      <c r="H17" s="5" t="n">
        <f si="6" t="shared"/>
        <v>8806.0</v>
      </c>
      <c r="I17" s="5" t="n">
        <f si="6" t="shared"/>
        <v>7192.0</v>
      </c>
      <c r="J17" s="5" t="n">
        <f si="6" t="shared"/>
        <v>2370.0</v>
      </c>
      <c r="K17" s="5" t="n">
        <f si="6" t="shared"/>
        <v>1216.0</v>
      </c>
      <c r="L17" s="5" t="n">
        <f si="6" t="shared"/>
        <v>754.0</v>
      </c>
      <c r="M17" s="5" t="n">
        <f si="6" t="shared"/>
        <v>3478.0</v>
      </c>
      <c r="N17" s="11" t="n">
        <f si="5" t="shared"/>
        <v>52373.0</v>
      </c>
      <c r="O17" s="5" t="n">
        <f>O18-O16-O3-O4-O5-O6-O7-O8</f>
        <v>980232.0</v>
      </c>
      <c r="P17" s="5" t="n">
        <f>P18-P16-P3-P4-P5-P6-P7-P8</f>
        <v>374380.0</v>
      </c>
      <c r="Q17" s="11" t="n">
        <f si="2" t="shared"/>
        <v>48895.0</v>
      </c>
      <c r="R17" s="6" t="n">
        <f si="0" t="shared"/>
        <v>7.656815625319562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183878.0</v>
      </c>
      <c r="E18" s="5" t="n">
        <v>489888.0</v>
      </c>
      <c r="F18" s="5" t="n">
        <v>864286.0</v>
      </c>
      <c r="G18" s="5" t="n">
        <v>532738.0</v>
      </c>
      <c r="H18" s="5" t="n">
        <v>549615.0</v>
      </c>
      <c r="I18" s="5" t="n">
        <v>293677.0</v>
      </c>
      <c r="J18" s="5" t="n">
        <v>71380.0</v>
      </c>
      <c r="K18" s="5" t="n">
        <v>50588.0</v>
      </c>
      <c r="L18" s="5" t="n">
        <v>40092.0</v>
      </c>
      <c r="M18" s="5" t="n">
        <v>454135.0</v>
      </c>
      <c r="N18" s="11" t="n">
        <f si="5" t="shared"/>
        <v>3530277.0</v>
      </c>
      <c r="O18" s="5" t="n">
        <v>2.10826795E8</v>
      </c>
      <c r="P18" s="5" t="n">
        <v>1.9165931E7</v>
      </c>
      <c r="Q18" s="11" t="n">
        <f si="2" t="shared"/>
        <v>3076142.0</v>
      </c>
      <c r="R18" s="6" t="n">
        <f si="0" t="shared"/>
        <v>6.23050918975782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3948.0</v>
      </c>
      <c r="E19" s="5" t="n">
        <v>4837.0</v>
      </c>
      <c r="F19" s="5" t="n">
        <v>6576.0</v>
      </c>
      <c r="G19" s="5" t="n">
        <v>6083.0</v>
      </c>
      <c r="H19" s="5" t="n">
        <v>11247.0</v>
      </c>
      <c r="I19" s="5" t="n">
        <v>11368.0</v>
      </c>
      <c r="J19" s="5" t="n">
        <v>5302.0</v>
      </c>
      <c r="K19" s="5" t="n">
        <v>2084.0</v>
      </c>
      <c r="L19" s="5" t="n">
        <v>1023.0</v>
      </c>
      <c r="M19" s="5" t="n">
        <v>8450.0</v>
      </c>
      <c r="N19" s="11" t="n">
        <f si="5" t="shared"/>
        <v>60918.0</v>
      </c>
      <c r="O19" s="5" t="n">
        <v>910050.0</v>
      </c>
      <c r="P19" s="5" t="n">
        <v>526896.0</v>
      </c>
      <c r="Q19" s="11" t="n">
        <f si="2" t="shared"/>
        <v>52468.0</v>
      </c>
      <c r="R19" s="6" t="n">
        <f si="0" t="shared"/>
        <v>10.04223526721049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31271.0</v>
      </c>
      <c r="E20" s="5" t="n">
        <v>28393.0</v>
      </c>
      <c r="F20" s="5" t="n">
        <v>36284.0</v>
      </c>
      <c r="G20" s="5" t="n">
        <v>33150.0</v>
      </c>
      <c r="H20" s="5" t="n">
        <v>71253.0</v>
      </c>
      <c r="I20" s="5" t="n">
        <v>75140.0</v>
      </c>
      <c r="J20" s="5" t="n">
        <v>26024.0</v>
      </c>
      <c r="K20" s="5" t="n">
        <v>10401.0</v>
      </c>
      <c r="L20" s="5" t="n">
        <v>6119.0</v>
      </c>
      <c r="M20" s="5" t="n">
        <v>44574.0</v>
      </c>
      <c r="N20" s="11" t="n">
        <f si="5" t="shared"/>
        <v>362609.0</v>
      </c>
      <c r="O20" s="5" t="n">
        <v>4623452.0</v>
      </c>
      <c r="P20" s="5" t="n">
        <v>3020644.0</v>
      </c>
      <c r="Q20" s="11" t="n">
        <f si="2" t="shared"/>
        <v>318035.0</v>
      </c>
      <c r="R20" s="6" t="n">
        <f si="0" t="shared"/>
        <v>9.497835143930699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204.0</v>
      </c>
      <c r="E21" s="5" t="n">
        <v>259.0</v>
      </c>
      <c r="F21" s="5" t="n">
        <v>206.0</v>
      </c>
      <c r="G21" s="5" t="n">
        <v>196.0</v>
      </c>
      <c r="H21" s="5" t="n">
        <v>404.0</v>
      </c>
      <c r="I21" s="5" t="n">
        <v>323.0</v>
      </c>
      <c r="J21" s="5" t="n">
        <v>194.0</v>
      </c>
      <c r="K21" s="5" t="n">
        <v>133.0</v>
      </c>
      <c r="L21" s="5" t="n">
        <v>64.0</v>
      </c>
      <c r="M21" s="5" t="n">
        <v>634.0</v>
      </c>
      <c r="N21" s="11" t="n">
        <f si="5" t="shared"/>
        <v>2617.0</v>
      </c>
      <c r="O21" s="5" t="n">
        <v>75560.0</v>
      </c>
      <c r="P21" s="5" t="n">
        <v>22956.0</v>
      </c>
      <c r="Q21" s="11" t="n">
        <f si="2" t="shared"/>
        <v>1983.0</v>
      </c>
      <c r="R21" s="6" t="n">
        <f si="0" t="shared"/>
        <v>11.576399394856278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145.0</v>
      </c>
      <c r="E22" s="5" t="n">
        <v>239.0</v>
      </c>
      <c r="F22" s="5" t="n">
        <v>311.0</v>
      </c>
      <c r="G22" s="5" t="n">
        <v>314.0</v>
      </c>
      <c r="H22" s="5" t="n">
        <v>451.0</v>
      </c>
      <c r="I22" s="5" t="n">
        <v>513.0</v>
      </c>
      <c r="J22" s="5" t="n">
        <v>278.0</v>
      </c>
      <c r="K22" s="5" t="n">
        <v>172.0</v>
      </c>
      <c r="L22" s="5" t="n">
        <v>68.0</v>
      </c>
      <c r="M22" s="5" t="n">
        <v>431.0</v>
      </c>
      <c r="N22" s="11" t="n">
        <f si="5" t="shared"/>
        <v>2922.0</v>
      </c>
      <c r="O22" s="5" t="n">
        <v>85434.0</v>
      </c>
      <c r="P22" s="5" t="n">
        <v>29962.0</v>
      </c>
      <c r="Q22" s="11" t="n">
        <f si="2" t="shared"/>
        <v>2491.0</v>
      </c>
      <c r="R22" s="6" t="n">
        <f si="0" t="shared"/>
        <v>12.028101164191089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36.0</v>
      </c>
      <c r="E23" s="5" t="n">
        <v>64.0</v>
      </c>
      <c r="F23" s="5" t="n">
        <v>63.0</v>
      </c>
      <c r="G23" s="5" t="n">
        <v>83.0</v>
      </c>
      <c r="H23" s="5" t="n">
        <v>124.0</v>
      </c>
      <c r="I23" s="5" t="n">
        <v>105.0</v>
      </c>
      <c r="J23" s="5" t="n">
        <v>88.0</v>
      </c>
      <c r="K23" s="5" t="n">
        <v>49.0</v>
      </c>
      <c r="L23" s="5" t="n">
        <v>23.0</v>
      </c>
      <c r="M23" s="5" t="n">
        <v>91.0</v>
      </c>
      <c r="N23" s="11" t="n">
        <f si="5" t="shared"/>
        <v>726.0</v>
      </c>
      <c r="O23" s="5" t="n">
        <v>18568.0</v>
      </c>
      <c r="P23" s="5" t="n">
        <v>8233.0</v>
      </c>
      <c r="Q23" s="11" t="n">
        <f si="2" t="shared"/>
        <v>635.0</v>
      </c>
      <c r="R23" s="6" t="n">
        <f si="0" t="shared"/>
        <v>12.965354330708662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372.0</v>
      </c>
      <c r="E24" s="5" t="n">
        <f ref="E24:M24" si="7" t="shared">E25-E19-E20-E21-E22-E23</f>
        <v>430.0</v>
      </c>
      <c r="F24" s="5" t="n">
        <f si="7" t="shared"/>
        <v>406.0</v>
      </c>
      <c r="G24" s="5" t="n">
        <f si="7" t="shared"/>
        <v>415.0</v>
      </c>
      <c r="H24" s="5" t="n">
        <f si="7" t="shared"/>
        <v>796.0</v>
      </c>
      <c r="I24" s="5" t="n">
        <f si="7" t="shared"/>
        <v>847.0</v>
      </c>
      <c r="J24" s="5" t="n">
        <f si="7" t="shared"/>
        <v>702.0</v>
      </c>
      <c r="K24" s="5" t="n">
        <f si="7" t="shared"/>
        <v>482.0</v>
      </c>
      <c r="L24" s="5" t="n">
        <f si="7" t="shared"/>
        <v>376.0</v>
      </c>
      <c r="M24" s="5" t="n">
        <f si="7" t="shared"/>
        <v>1876.0</v>
      </c>
      <c r="N24" s="11" t="n">
        <f si="5" t="shared"/>
        <v>6702.0</v>
      </c>
      <c r="O24" s="5" t="n">
        <f>O25-O19-O20-O21-O22-O23</f>
        <v>602121.0</v>
      </c>
      <c r="P24" s="5" t="n">
        <f>P25-P19-P20-P21-P22-P23</f>
        <v>84407.0</v>
      </c>
      <c r="Q24" s="11" t="n">
        <f si="2" t="shared"/>
        <v>4826.0</v>
      </c>
      <c r="R24" s="6" t="n">
        <f si="0" t="shared"/>
        <v>17.49005387484459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35976.0</v>
      </c>
      <c r="E25" s="5" t="n">
        <v>34222.0</v>
      </c>
      <c r="F25" s="5" t="n">
        <v>43846.0</v>
      </c>
      <c r="G25" s="5" t="n">
        <v>40241.0</v>
      </c>
      <c r="H25" s="5" t="n">
        <v>84275.0</v>
      </c>
      <c r="I25" s="5" t="n">
        <v>88296.0</v>
      </c>
      <c r="J25" s="5" t="n">
        <v>32588.0</v>
      </c>
      <c r="K25" s="5" t="n">
        <v>13321.0</v>
      </c>
      <c r="L25" s="5" t="n">
        <v>7673.0</v>
      </c>
      <c r="M25" s="5" t="n">
        <v>56056.0</v>
      </c>
      <c r="N25" s="11" t="n">
        <f si="5" t="shared"/>
        <v>436494.0</v>
      </c>
      <c r="O25" s="5" t="n">
        <v>6315185.0</v>
      </c>
      <c r="P25" s="5" t="n">
        <v>3693098.0</v>
      </c>
      <c r="Q25" s="11" t="n">
        <f si="2" t="shared"/>
        <v>380438.0</v>
      </c>
      <c r="R25" s="6" t="n">
        <f si="0" t="shared"/>
        <v>9.707489788086363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408.0</v>
      </c>
      <c r="E26" s="5" t="n">
        <v>239.0</v>
      </c>
      <c r="F26" s="5" t="n">
        <v>306.0</v>
      </c>
      <c r="G26" s="5" t="n">
        <v>264.0</v>
      </c>
      <c r="H26" s="5" t="n">
        <v>605.0</v>
      </c>
      <c r="I26" s="5" t="n">
        <v>1043.0</v>
      </c>
      <c r="J26" s="5" t="n">
        <v>507.0</v>
      </c>
      <c r="K26" s="5" t="n">
        <v>351.0</v>
      </c>
      <c r="L26" s="5" t="n">
        <v>141.0</v>
      </c>
      <c r="M26" s="5" t="n">
        <v>565.0</v>
      </c>
      <c r="N26" s="11" t="n">
        <f si="5" t="shared"/>
        <v>4429.0</v>
      </c>
      <c r="O26" s="5" t="n">
        <v>88938.0</v>
      </c>
      <c r="P26" s="5" t="n">
        <v>54869.0</v>
      </c>
      <c r="Q26" s="11" t="n">
        <f si="2" t="shared"/>
        <v>3864.0</v>
      </c>
      <c r="R26" s="6" t="n">
        <f si="0" t="shared"/>
        <v>14.200051759834368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1227.0</v>
      </c>
      <c r="E27" s="5" t="n">
        <v>1452.0</v>
      </c>
      <c r="F27" s="5" t="n">
        <v>1671.0</v>
      </c>
      <c r="G27" s="5" t="n">
        <v>1656.0</v>
      </c>
      <c r="H27" s="5" t="n">
        <v>4017.0</v>
      </c>
      <c r="I27" s="5" t="n">
        <v>6153.0</v>
      </c>
      <c r="J27" s="5" t="n">
        <v>3115.0</v>
      </c>
      <c r="K27" s="5" t="n">
        <v>1739.0</v>
      </c>
      <c r="L27" s="5" t="n">
        <v>1024.0</v>
      </c>
      <c r="M27" s="5" t="n">
        <v>3062.0</v>
      </c>
      <c r="N27" s="11" t="n">
        <f si="5" t="shared"/>
        <v>25116.0</v>
      </c>
      <c r="O27" s="5" t="n">
        <v>623035.0</v>
      </c>
      <c r="P27" s="5" t="n">
        <v>327664.0</v>
      </c>
      <c r="Q27" s="11" t="n">
        <f si="2" t="shared"/>
        <v>22054.0</v>
      </c>
      <c r="R27" s="6" t="n">
        <f si="0" t="shared"/>
        <v>14.85735014056407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3814.0</v>
      </c>
      <c r="E28" s="5" t="n">
        <v>2364.0</v>
      </c>
      <c r="F28" s="5" t="n">
        <v>2906.0</v>
      </c>
      <c r="G28" s="5" t="n">
        <v>2491.0</v>
      </c>
      <c r="H28" s="5" t="n">
        <v>6163.0</v>
      </c>
      <c r="I28" s="5" t="n">
        <v>8706.0</v>
      </c>
      <c r="J28" s="5" t="n">
        <v>4581.0</v>
      </c>
      <c r="K28" s="5" t="n">
        <v>1636.0</v>
      </c>
      <c r="L28" s="5" t="n">
        <v>743.0</v>
      </c>
      <c r="M28" s="5" t="n">
        <v>11921.0</v>
      </c>
      <c r="N28" s="11" t="n">
        <f si="5" t="shared"/>
        <v>45325.0</v>
      </c>
      <c r="O28" s="5" t="n">
        <v>559520.0</v>
      </c>
      <c r="P28" s="5" t="n">
        <v>383026.0</v>
      </c>
      <c r="Q28" s="11" t="n">
        <f si="2" t="shared"/>
        <v>33404.0</v>
      </c>
      <c r="R28" s="6" t="n">
        <f si="0" t="shared"/>
        <v>11.466471081307628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723.0</v>
      </c>
      <c r="E29" s="5" t="n">
        <v>935.0</v>
      </c>
      <c r="F29" s="5" t="n">
        <v>999.0</v>
      </c>
      <c r="G29" s="5" t="n">
        <v>765.0</v>
      </c>
      <c r="H29" s="5" t="n">
        <v>1493.0</v>
      </c>
      <c r="I29" s="5" t="n">
        <v>1577.0</v>
      </c>
      <c r="J29" s="5" t="n">
        <v>577.0</v>
      </c>
      <c r="K29" s="5" t="n">
        <v>407.0</v>
      </c>
      <c r="L29" s="5" t="n">
        <v>276.0</v>
      </c>
      <c r="M29" s="5" t="n">
        <v>1579.0</v>
      </c>
      <c r="N29" s="11" t="n">
        <f si="5" t="shared"/>
        <v>9331.0</v>
      </c>
      <c r="O29" s="5" t="n">
        <v>157533.0</v>
      </c>
      <c r="P29" s="5" t="n">
        <v>85077.0</v>
      </c>
      <c r="Q29" s="11" t="n">
        <f si="2" t="shared"/>
        <v>7752.0</v>
      </c>
      <c r="R29" s="6" t="n">
        <f si="0" t="shared"/>
        <v>10.97484520123839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1063.0</v>
      </c>
      <c r="E30" s="5" t="n">
        <v>876.0</v>
      </c>
      <c r="F30" s="5" t="n">
        <v>1020.0</v>
      </c>
      <c r="G30" s="5" t="n">
        <v>1024.0</v>
      </c>
      <c r="H30" s="5" t="n">
        <v>2318.0</v>
      </c>
      <c r="I30" s="5" t="n">
        <v>3116.0</v>
      </c>
      <c r="J30" s="5" t="n">
        <v>1936.0</v>
      </c>
      <c r="K30" s="5" t="n">
        <v>697.0</v>
      </c>
      <c r="L30" s="5" t="n">
        <v>283.0</v>
      </c>
      <c r="M30" s="5" t="n">
        <v>1406.0</v>
      </c>
      <c r="N30" s="11" t="n">
        <f si="5" t="shared"/>
        <v>13739.0</v>
      </c>
      <c r="O30" s="5" t="n">
        <v>203028.0</v>
      </c>
      <c r="P30" s="5" t="n">
        <v>150181.0</v>
      </c>
      <c r="Q30" s="11" t="n">
        <f si="2" t="shared"/>
        <v>12333.0</v>
      </c>
      <c r="R30" s="6" t="n">
        <f si="0" t="shared"/>
        <v>12.17716695045812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455.0</v>
      </c>
      <c r="E31" s="5" t="n">
        <v>514.0</v>
      </c>
      <c r="F31" s="5" t="n">
        <v>664.0</v>
      </c>
      <c r="G31" s="5" t="n">
        <v>618.0</v>
      </c>
      <c r="H31" s="5" t="n">
        <v>1293.0</v>
      </c>
      <c r="I31" s="5" t="n">
        <v>1788.0</v>
      </c>
      <c r="J31" s="5" t="n">
        <v>842.0</v>
      </c>
      <c r="K31" s="5" t="n">
        <v>250.0</v>
      </c>
      <c r="L31" s="5" t="n">
        <v>115.0</v>
      </c>
      <c r="M31" s="5" t="n">
        <v>583.0</v>
      </c>
      <c r="N31" s="11" t="n">
        <f si="5" t="shared"/>
        <v>7122.0</v>
      </c>
      <c r="O31" s="5" t="n">
        <v>94776.0</v>
      </c>
      <c r="P31" s="5" t="n">
        <v>69940.0</v>
      </c>
      <c r="Q31" s="11" t="n">
        <f si="2" t="shared"/>
        <v>6539.0</v>
      </c>
      <c r="R31" s="6" t="n">
        <f si="0" t="shared"/>
        <v>10.695825049701789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408.0</v>
      </c>
      <c r="E32" s="5" t="n">
        <v>585.0</v>
      </c>
      <c r="F32" s="5" t="n">
        <v>646.0</v>
      </c>
      <c r="G32" s="5" t="n">
        <v>574.0</v>
      </c>
      <c r="H32" s="5" t="n">
        <v>1141.0</v>
      </c>
      <c r="I32" s="5" t="n">
        <v>1346.0</v>
      </c>
      <c r="J32" s="5" t="n">
        <v>632.0</v>
      </c>
      <c r="K32" s="5" t="n">
        <v>363.0</v>
      </c>
      <c r="L32" s="5" t="n">
        <v>230.0</v>
      </c>
      <c r="M32" s="5" t="n">
        <v>606.0</v>
      </c>
      <c r="N32" s="11" t="n">
        <f si="5" t="shared"/>
        <v>6531.0</v>
      </c>
      <c r="O32" s="5" t="n">
        <v>134006.0</v>
      </c>
      <c r="P32" s="5" t="n">
        <v>73448.0</v>
      </c>
      <c r="Q32" s="11" t="n">
        <f si="2" t="shared"/>
        <v>5925.0</v>
      </c>
      <c r="R32" s="6" t="n">
        <f si="0" t="shared"/>
        <v>12.396286919831224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3957.0</v>
      </c>
      <c r="E33" s="5" t="n">
        <v>3353.0</v>
      </c>
      <c r="F33" s="5" t="n">
        <v>3915.0</v>
      </c>
      <c r="G33" s="5" t="n">
        <v>3319.0</v>
      </c>
      <c r="H33" s="5" t="n">
        <v>6406.0</v>
      </c>
      <c r="I33" s="5" t="n">
        <v>7033.0</v>
      </c>
      <c r="J33" s="5" t="n">
        <v>3660.0</v>
      </c>
      <c r="K33" s="5" t="n">
        <v>1861.0</v>
      </c>
      <c r="L33" s="5" t="n">
        <v>1002.0</v>
      </c>
      <c r="M33" s="5" t="n">
        <v>6557.0</v>
      </c>
      <c r="N33" s="11" t="n">
        <f si="5" t="shared"/>
        <v>41063.0</v>
      </c>
      <c r="O33" s="5" t="n">
        <v>772880.0</v>
      </c>
      <c r="P33" s="5" t="n">
        <v>386013.0</v>
      </c>
      <c r="Q33" s="11" t="n">
        <f si="2" t="shared"/>
        <v>34506.0</v>
      </c>
      <c r="R33" s="6" t="n">
        <f si="0" t="shared"/>
        <v>11.186837071813597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355.0</v>
      </c>
      <c r="E34" s="5" t="n">
        <v>371.0</v>
      </c>
      <c r="F34" s="5" t="n">
        <v>435.0</v>
      </c>
      <c r="G34" s="5" t="n">
        <v>346.0</v>
      </c>
      <c r="H34" s="5" t="n">
        <v>748.0</v>
      </c>
      <c r="I34" s="5" t="n">
        <v>1169.0</v>
      </c>
      <c r="J34" s="5" t="n">
        <v>538.0</v>
      </c>
      <c r="K34" s="5" t="n">
        <v>193.0</v>
      </c>
      <c r="L34" s="5" t="n">
        <v>90.0</v>
      </c>
      <c r="M34" s="5" t="n">
        <v>1086.0</v>
      </c>
      <c r="N34" s="11" t="n">
        <f si="5" t="shared"/>
        <v>5331.0</v>
      </c>
      <c r="O34" s="5" t="n">
        <v>66371.0</v>
      </c>
      <c r="P34" s="5" t="n">
        <v>47280.0</v>
      </c>
      <c r="Q34" s="11" t="n">
        <f si="2" t="shared"/>
        <v>4245.0</v>
      </c>
      <c r="R34" s="6" t="n">
        <f si="0" t="shared"/>
        <v>11.137809187279151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143.0</v>
      </c>
      <c r="E35" s="5" t="n">
        <v>80.0</v>
      </c>
      <c r="F35" s="5" t="n">
        <v>82.0</v>
      </c>
      <c r="G35" s="5" t="n">
        <v>72.0</v>
      </c>
      <c r="H35" s="5" t="n">
        <v>149.0</v>
      </c>
      <c r="I35" s="5" t="n">
        <v>127.0</v>
      </c>
      <c r="J35" s="5" t="n">
        <v>48.0</v>
      </c>
      <c r="K35" s="5" t="n">
        <v>23.0</v>
      </c>
      <c r="L35" s="5" t="n">
        <v>15.0</v>
      </c>
      <c r="M35" s="5" t="n">
        <v>165.0</v>
      </c>
      <c r="N35" s="11" t="n">
        <f si="5" t="shared"/>
        <v>904.0</v>
      </c>
      <c r="O35" s="5" t="n">
        <v>12823.0</v>
      </c>
      <c r="P35" s="5" t="n">
        <v>6279.0</v>
      </c>
      <c r="Q35" s="11" t="n">
        <f si="2" t="shared"/>
        <v>739.0</v>
      </c>
      <c r="R35" s="6" t="n">
        <f si="0" t="shared"/>
        <v>8.496617050067659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179.0</v>
      </c>
      <c r="E36" s="5" t="n">
        <v>256.0</v>
      </c>
      <c r="F36" s="5" t="n">
        <v>338.0</v>
      </c>
      <c r="G36" s="5" t="n">
        <v>374.0</v>
      </c>
      <c r="H36" s="5" t="n">
        <v>657.0</v>
      </c>
      <c r="I36" s="5" t="n">
        <v>867.0</v>
      </c>
      <c r="J36" s="5" t="n">
        <v>415.0</v>
      </c>
      <c r="K36" s="5" t="n">
        <v>186.0</v>
      </c>
      <c r="L36" s="5" t="n">
        <v>122.0</v>
      </c>
      <c r="M36" s="5" t="n">
        <v>270.0</v>
      </c>
      <c r="N36" s="11" t="n">
        <f si="5" t="shared"/>
        <v>3664.0</v>
      </c>
      <c r="O36" s="5" t="n">
        <v>65834.0</v>
      </c>
      <c r="P36" s="5" t="n">
        <v>42845.0</v>
      </c>
      <c r="Q36" s="11" t="n">
        <f si="2" t="shared"/>
        <v>3394.0</v>
      </c>
      <c r="R36" s="6" t="n">
        <f si="0" t="shared"/>
        <v>12.623747790218031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232.0</v>
      </c>
      <c r="E37" s="5" t="n">
        <v>171.0</v>
      </c>
      <c r="F37" s="5" t="n">
        <v>264.0</v>
      </c>
      <c r="G37" s="5" t="n">
        <v>239.0</v>
      </c>
      <c r="H37" s="5" t="n">
        <v>830.0</v>
      </c>
      <c r="I37" s="5" t="n">
        <v>703.0</v>
      </c>
      <c r="J37" s="5" t="n">
        <v>332.0</v>
      </c>
      <c r="K37" s="5" t="n">
        <v>295.0</v>
      </c>
      <c r="L37" s="5" t="n">
        <v>197.0</v>
      </c>
      <c r="M37" s="5" t="n">
        <v>1013.0</v>
      </c>
      <c r="N37" s="11" t="n">
        <f si="5" t="shared"/>
        <v>4276.0</v>
      </c>
      <c r="O37" s="5" t="n">
        <v>203927.0</v>
      </c>
      <c r="P37" s="5" t="n">
        <v>50214.0</v>
      </c>
      <c r="Q37" s="11" t="n">
        <f si="2" t="shared"/>
        <v>3263.0</v>
      </c>
      <c r="R37" s="6" t="n">
        <f si="0" t="shared"/>
        <v>15.38890591480233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2841.0</v>
      </c>
      <c r="E38" s="5" t="n">
        <f ref="E38:M38" si="8" t="shared">E39-E26-E27-E28-E29-E30-E31-E32-E33-E34-E35-E36-E37</f>
        <v>2124.0</v>
      </c>
      <c r="F38" s="5" t="n">
        <f si="8" t="shared"/>
        <v>2763.0</v>
      </c>
      <c r="G38" s="5" t="n">
        <f si="8" t="shared"/>
        <v>2426.0</v>
      </c>
      <c r="H38" s="5" t="n">
        <f si="8" t="shared"/>
        <v>5387.0</v>
      </c>
      <c r="I38" s="5" t="n">
        <f si="8" t="shared"/>
        <v>5977.0</v>
      </c>
      <c r="J38" s="5" t="n">
        <f si="8" t="shared"/>
        <v>2850.0</v>
      </c>
      <c r="K38" s="5" t="n">
        <f si="8" t="shared"/>
        <v>1856.0</v>
      </c>
      <c r="L38" s="5" t="n">
        <f si="8" t="shared"/>
        <v>885.0</v>
      </c>
      <c r="M38" s="5" t="n">
        <f si="8" t="shared"/>
        <v>5854.0</v>
      </c>
      <c r="N38" s="11" t="n">
        <f si="5" t="shared"/>
        <v>32963.0</v>
      </c>
      <c r="O38" s="5" t="n">
        <f>O39-O26-O27-O28-O29-O30-O31-O32-O33-O34-O35-O36-O37</f>
        <v>659529.0</v>
      </c>
      <c r="P38" s="5" t="n">
        <f>P39-P26-P27-P28-P29-P30-P31-P32-P33-P34-P35-P36-P37</f>
        <v>332337.0</v>
      </c>
      <c r="Q38" s="11" t="n">
        <f si="2" t="shared"/>
        <v>27109.0</v>
      </c>
      <c r="R38" s="6" t="n">
        <f si="0" t="shared"/>
        <v>12.259286583791361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15805.0</v>
      </c>
      <c r="E39" s="5" t="n">
        <v>13320.0</v>
      </c>
      <c r="F39" s="5" t="n">
        <v>16009.0</v>
      </c>
      <c r="G39" s="5" t="n">
        <v>14168.0</v>
      </c>
      <c r="H39" s="5" t="n">
        <v>31207.0</v>
      </c>
      <c r="I39" s="5" t="n">
        <v>39605.0</v>
      </c>
      <c r="J39" s="5" t="n">
        <v>20033.0</v>
      </c>
      <c r="K39" s="5" t="n">
        <v>9857.0</v>
      </c>
      <c r="L39" s="5" t="n">
        <v>5123.0</v>
      </c>
      <c r="M39" s="5" t="n">
        <v>34667.0</v>
      </c>
      <c r="N39" s="11" t="n">
        <f si="5" t="shared"/>
        <v>199794.0</v>
      </c>
      <c r="O39" s="5" t="n">
        <v>3642200.0</v>
      </c>
      <c r="P39" s="5" t="n">
        <v>2009173.0</v>
      </c>
      <c r="Q39" s="11" t="n">
        <f si="2" t="shared"/>
        <v>165127.0</v>
      </c>
      <c r="R39" s="6" t="n">
        <f si="0" t="shared"/>
        <v>12.167440818279264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4550.0</v>
      </c>
      <c r="E40" s="5" t="n">
        <v>3680.0</v>
      </c>
      <c r="F40" s="5" t="n">
        <v>5395.0</v>
      </c>
      <c r="G40" s="5" t="n">
        <v>6107.0</v>
      </c>
      <c r="H40" s="5" t="n">
        <v>14190.0</v>
      </c>
      <c r="I40" s="5" t="n">
        <v>16111.0</v>
      </c>
      <c r="J40" s="5" t="n">
        <v>5920.0</v>
      </c>
      <c r="K40" s="5" t="n">
        <v>1863.0</v>
      </c>
      <c r="L40" s="5" t="n">
        <v>624.0</v>
      </c>
      <c r="M40" s="5" t="n">
        <v>9318.0</v>
      </c>
      <c r="N40" s="11" t="n">
        <f si="5" t="shared"/>
        <v>67758.0</v>
      </c>
      <c r="O40" s="5" t="n">
        <v>702171.0</v>
      </c>
      <c r="P40" s="5" t="n">
        <v>557115.0</v>
      </c>
      <c r="Q40" s="11" t="n">
        <f si="2" t="shared"/>
        <v>58440.0</v>
      </c>
      <c r="R40" s="6" t="n">
        <f si="0" t="shared"/>
        <v>9.533110882956878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657.0</v>
      </c>
      <c r="E41" s="5" t="n">
        <v>544.0</v>
      </c>
      <c r="F41" s="5" t="n">
        <v>840.0</v>
      </c>
      <c r="G41" s="5" t="n">
        <v>857.0</v>
      </c>
      <c r="H41" s="5" t="n">
        <v>1803.0</v>
      </c>
      <c r="I41" s="5" t="n">
        <v>2115.0</v>
      </c>
      <c r="J41" s="5" t="n">
        <v>1157.0</v>
      </c>
      <c r="K41" s="5" t="n">
        <v>443.0</v>
      </c>
      <c r="L41" s="5" t="n">
        <v>158.0</v>
      </c>
      <c r="M41" s="5" t="n">
        <v>1362.0</v>
      </c>
      <c r="N41" s="11" t="n">
        <f si="5" t="shared"/>
        <v>9936.0</v>
      </c>
      <c r="O41" s="5" t="n">
        <v>140092.0</v>
      </c>
      <c r="P41" s="5" t="n">
        <v>96576.0</v>
      </c>
      <c r="Q41" s="11" t="n">
        <f si="2" t="shared"/>
        <v>8574.0</v>
      </c>
      <c r="R41" s="6" t="n">
        <f si="0" t="shared"/>
        <v>11.263820853743876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140.0</v>
      </c>
      <c r="E42" s="5" t="n">
        <f ref="E42:M42" si="9" t="shared">E43-E40-E41</f>
        <v>81.0</v>
      </c>
      <c r="F42" s="5" t="n">
        <f si="9" t="shared"/>
        <v>36.0</v>
      </c>
      <c r="G42" s="5" t="n">
        <f si="9" t="shared"/>
        <v>59.0</v>
      </c>
      <c r="H42" s="5" t="n">
        <f si="9" t="shared"/>
        <v>264.0</v>
      </c>
      <c r="I42" s="5" t="n">
        <f si="9" t="shared"/>
        <v>244.0</v>
      </c>
      <c r="J42" s="5" t="n">
        <f si="9" t="shared"/>
        <v>197.0</v>
      </c>
      <c r="K42" s="5" t="n">
        <f si="9" t="shared"/>
        <v>79.0</v>
      </c>
      <c r="L42" s="5" t="n">
        <f si="9" t="shared"/>
        <v>34.0</v>
      </c>
      <c r="M42" s="5" t="n">
        <f si="9" t="shared"/>
        <v>154.0</v>
      </c>
      <c r="N42" s="11" t="n">
        <f si="5" t="shared"/>
        <v>1288.0</v>
      </c>
      <c r="O42" s="5" t="n">
        <f>O43-O40-O41</f>
        <v>51529.0</v>
      </c>
      <c r="P42" s="5" t="n">
        <f>P43-P40-P41</f>
        <v>15196.0</v>
      </c>
      <c r="Q42" s="11" t="n">
        <f si="2" t="shared"/>
        <v>1134.0</v>
      </c>
      <c r="R42" s="6" t="n">
        <f si="0" t="shared"/>
        <v>13.400352733686066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5347.0</v>
      </c>
      <c r="E43" s="5" t="n">
        <v>4305.0</v>
      </c>
      <c r="F43" s="5" t="n">
        <v>6271.0</v>
      </c>
      <c r="G43" s="5" t="n">
        <v>7023.0</v>
      </c>
      <c r="H43" s="5" t="n">
        <v>16257.0</v>
      </c>
      <c r="I43" s="5" t="n">
        <v>18470.0</v>
      </c>
      <c r="J43" s="5" t="n">
        <v>7274.0</v>
      </c>
      <c r="K43" s="5" t="n">
        <v>2385.0</v>
      </c>
      <c r="L43" s="5" t="n">
        <v>816.0</v>
      </c>
      <c r="M43" s="5" t="n">
        <v>10834.0</v>
      </c>
      <c r="N43" s="11" t="n">
        <f si="5" t="shared"/>
        <v>78982.0</v>
      </c>
      <c r="O43" s="5" t="n">
        <v>893792.0</v>
      </c>
      <c r="P43" s="5" t="n">
        <v>668887.0</v>
      </c>
      <c r="Q43" s="11" t="n">
        <f si="2" t="shared"/>
        <v>68148.0</v>
      </c>
      <c r="R43" s="6" t="n">
        <f si="0" t="shared"/>
        <v>9.815211011328286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77.0</v>
      </c>
      <c r="E44" s="8" t="n">
        <v>65.0</v>
      </c>
      <c r="F44" s="8" t="n">
        <v>96.0</v>
      </c>
      <c r="G44" s="8" t="n">
        <v>102.0</v>
      </c>
      <c r="H44" s="8" t="n">
        <v>251.0</v>
      </c>
      <c r="I44" s="8" t="n">
        <v>414.0</v>
      </c>
      <c r="J44" s="8" t="n">
        <v>230.0</v>
      </c>
      <c r="K44" s="8" t="n">
        <v>233.0</v>
      </c>
      <c r="L44" s="8" t="n">
        <v>121.0</v>
      </c>
      <c r="M44" s="8" t="n">
        <v>869.0</v>
      </c>
      <c r="N44" s="11" t="n">
        <f si="5" t="shared"/>
        <v>2458.0</v>
      </c>
      <c r="O44" s="8" t="n">
        <v>289223.0</v>
      </c>
      <c r="P44" s="8" t="n">
        <v>31654.0</v>
      </c>
      <c r="Q44" s="11" t="n">
        <f si="2" t="shared"/>
        <v>1589.0</v>
      </c>
      <c r="R44" s="6" t="n">
        <f si="0" t="shared"/>
        <v>19.920704845814978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67.0</v>
      </c>
      <c r="E45" s="8" t="n">
        <f ref="E45:M45" si="10" t="shared">E46-E44</f>
        <v>139.0</v>
      </c>
      <c r="F45" s="8" t="n">
        <f si="10" t="shared"/>
        <v>170.0</v>
      </c>
      <c r="G45" s="8" t="n">
        <f si="10" t="shared"/>
        <v>209.0</v>
      </c>
      <c r="H45" s="8" t="n">
        <f si="10" t="shared"/>
        <v>578.0</v>
      </c>
      <c r="I45" s="8" t="n">
        <f si="10" t="shared"/>
        <v>555.0</v>
      </c>
      <c r="J45" s="8" t="n">
        <f si="10" t="shared"/>
        <v>441.0</v>
      </c>
      <c r="K45" s="8" t="n">
        <f si="10" t="shared"/>
        <v>188.0</v>
      </c>
      <c r="L45" s="8" t="n">
        <f si="10" t="shared"/>
        <v>211.0</v>
      </c>
      <c r="M45" s="8" t="n">
        <f si="10" t="shared"/>
        <v>1001.0</v>
      </c>
      <c r="N45" s="11" t="n">
        <f si="5" t="shared"/>
        <v>3559.0</v>
      </c>
      <c r="O45" s="8" t="n">
        <f>O46-O44</f>
        <v>443610.0</v>
      </c>
      <c r="P45" s="8" t="n">
        <f>P46-P44</f>
        <v>47457.0</v>
      </c>
      <c r="Q45" s="11" t="n">
        <f si="2" t="shared"/>
        <v>2558.0</v>
      </c>
      <c r="R45" s="6" t="n">
        <f si="0" t="shared"/>
        <v>18.552384675527755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144.0</v>
      </c>
      <c r="E46" s="8" t="n">
        <v>204.0</v>
      </c>
      <c r="F46" s="8" t="n">
        <v>266.0</v>
      </c>
      <c r="G46" s="8" t="n">
        <v>311.0</v>
      </c>
      <c r="H46" s="8" t="n">
        <v>829.0</v>
      </c>
      <c r="I46" s="8" t="n">
        <v>969.0</v>
      </c>
      <c r="J46" s="8" t="n">
        <v>671.0</v>
      </c>
      <c r="K46" s="8" t="n">
        <v>421.0</v>
      </c>
      <c r="L46" s="8" t="n">
        <v>332.0</v>
      </c>
      <c r="M46" s="8" t="n">
        <v>1870.0</v>
      </c>
      <c r="N46" s="11" t="n">
        <f si="5" t="shared"/>
        <v>6017.0</v>
      </c>
      <c r="O46" s="8" t="n">
        <v>732833.0</v>
      </c>
      <c r="P46" s="8" t="n">
        <v>79111.0</v>
      </c>
      <c r="Q46" s="11" t="n">
        <f si="2" t="shared"/>
        <v>4147.0</v>
      </c>
      <c r="R46" s="6" t="n">
        <f si="0" t="shared"/>
        <v>19.076681938750905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16.0</v>
      </c>
      <c r="E47" s="5" t="n">
        <v>18.0</v>
      </c>
      <c r="F47" s="5" t="n">
        <v>26.0</v>
      </c>
      <c r="G47" s="5" t="n">
        <v>30.0</v>
      </c>
      <c r="H47" s="5" t="n">
        <v>34.0</v>
      </c>
      <c r="I47" s="5" t="n">
        <v>38.0</v>
      </c>
      <c r="J47" s="5" t="n">
        <v>20.0</v>
      </c>
      <c r="K47" s="5" t="n">
        <v>23.0</v>
      </c>
      <c r="L47" s="5" t="n">
        <v>7.0</v>
      </c>
      <c r="M47" s="5" t="n">
        <v>96.0</v>
      </c>
      <c r="N47" s="11" t="n">
        <f si="5" t="shared"/>
        <v>308.0</v>
      </c>
      <c r="O47" s="5" t="n">
        <v>32593.0</v>
      </c>
      <c r="P47" s="5" t="n">
        <v>2913.0</v>
      </c>
      <c r="Q47" s="11" t="n">
        <f si="2" t="shared"/>
        <v>212.0</v>
      </c>
      <c r="R47" s="6" t="n">
        <f si="0" t="shared"/>
        <v>13.74056603773585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241166.0</v>
      </c>
      <c r="E48" s="5" t="n">
        <f ref="E48:M48" si="11" t="shared">E47+E46+E43+E39+E25+E18</f>
        <v>541957.0</v>
      </c>
      <c r="F48" s="5" t="n">
        <f si="11" t="shared"/>
        <v>930704.0</v>
      </c>
      <c r="G48" s="5" t="n">
        <f si="11" t="shared"/>
        <v>594511.0</v>
      </c>
      <c r="H48" s="5" t="n">
        <f si="11" t="shared"/>
        <v>682217.0</v>
      </c>
      <c r="I48" s="5" t="n">
        <f si="11" t="shared"/>
        <v>441055.0</v>
      </c>
      <c r="J48" s="5" t="n">
        <f si="11" t="shared"/>
        <v>131966.0</v>
      </c>
      <c r="K48" s="5" t="n">
        <f si="11" t="shared"/>
        <v>76595.0</v>
      </c>
      <c r="L48" s="5" t="n">
        <f si="11" t="shared"/>
        <v>54043.0</v>
      </c>
      <c r="M48" s="5" t="n">
        <f si="11" t="shared"/>
        <v>557658.0</v>
      </c>
      <c r="N48" s="11" t="n">
        <f si="5" t="shared"/>
        <v>4251872.0</v>
      </c>
      <c r="O48" s="5" t="n">
        <f>O47+O46+O43+O39+O25+O18</f>
        <v>2.22443398E8</v>
      </c>
      <c r="P48" s="5" t="n">
        <f>P47+P46+P43+P39+P25+P18</f>
        <v>2.5619113E7</v>
      </c>
      <c r="Q48" s="11" t="n">
        <f si="2" t="shared"/>
        <v>3694214.0</v>
      </c>
      <c r="R48" s="6" t="n">
        <f si="0" t="shared"/>
        <v>6.934929324614113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5.671995770333632</v>
      </c>
      <c r="E49" s="6" t="n">
        <f ref="E49" si="13" t="shared">E48/$N$48*100</f>
        <v>12.746315034883459</v>
      </c>
      <c r="F49" s="6" t="n">
        <f ref="F49" si="14" t="shared">F48/$N$48*100</f>
        <v>21.889276064754537</v>
      </c>
      <c r="G49" s="6" t="n">
        <f ref="G49" si="15" t="shared">G48/$N$48*100</f>
        <v>13.982335310188077</v>
      </c>
      <c r="H49" s="6" t="n">
        <f ref="H49" si="16" t="shared">H48/$N$48*100</f>
        <v>16.045097312430855</v>
      </c>
      <c r="I49" s="6" t="n">
        <f ref="I49" si="17" t="shared">I48/$N$48*100</f>
        <v>10.373195618306477</v>
      </c>
      <c r="J49" s="6" t="n">
        <f ref="J49" si="18" t="shared">J48/$N$48*100</f>
        <v>3.1037152576559217</v>
      </c>
      <c r="K49" s="6" t="n">
        <f ref="K49" si="19" t="shared">K48/$N$48*100</f>
        <v>1.801441811983051</v>
      </c>
      <c r="L49" s="6" t="n">
        <f ref="L49" si="20" t="shared">L48/$N$48*100</f>
        <v>1.2710401442000137</v>
      </c>
      <c r="M49" s="6" t="n">
        <f ref="M49" si="21" t="shared">M48/$N$48*100</f>
        <v>13.11558767526398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