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<sst xmlns="http://schemas.openxmlformats.org/spreadsheetml/2006/main" count="118" uniqueCount="73">
  <si>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</si>
  <si>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</si>
  <si>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</si>
  <si>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</si>
  <si>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</si>
  <si>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</si>
  <si>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</si>
  <si>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</si>
  <si>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</si>
  <si>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</si>
  <si>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</si>
  <si>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</si>
  <si>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</si>
  <si>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</si>
  <si>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</si>
  <si>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</si>
  <si>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</si>
  <si>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</si>
  <si>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</si>
  <si>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</si>
  <si>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</si>
  <si>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</si>
  <si>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</si>
  <si>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</si>
  <si>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</si>
  <si>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</si>
  <si>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</si>
  <si>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</si>
  <si>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</si>
  <si>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</si>
  <si>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</si>
  <si>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</si>
  <si>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</si>
  <si>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</si>
  <si>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</si>
  <si>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</si>
  <si>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</si>
  <si>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</si>
  <si>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</si>
  <si>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</si>
  <si>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</si>
  <si>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</si>
  <si>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</si>
  <si>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</si>
  <si>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</si>
  <si>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</si>
  <si>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</si>
  <si>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</si>
  <si>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</si>
  <si>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</si>
  <si>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</si>
  <si>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</si>
  <si>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</si>
  <si>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</si>
  <si>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</si>
  <si>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</si>
  <si>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</si>
  <si>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</si>
  <si>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</si>
  <si>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</si>
  <si>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</si>
  <si>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</si>
  <si>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</si>
  <si>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</si>
  <si>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</si>
  <si>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</si>
  <si>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</si>
  <si>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</si>
  <si>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</si>
  <si>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</si>
  <si>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</si>
  <si>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114年1至5月來臺旅客人次～按停留夜數分
Table 1-8  Visitor Arrivals  by Length of Stay,
January-May,2025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</si>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</sst>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23438.0</v>
      </c>
      <c r="E3" s="4" t="n">
        <v>83299.0</v>
      </c>
      <c r="F3" s="4" t="n">
        <v>132567.0</v>
      </c>
      <c r="G3" s="4" t="n">
        <v>121998.0</v>
      </c>
      <c r="H3" s="4" t="n">
        <v>95909.0</v>
      </c>
      <c r="I3" s="4" t="n">
        <v>24425.0</v>
      </c>
      <c r="J3" s="4" t="n">
        <v>5704.0</v>
      </c>
      <c r="K3" s="4" t="n">
        <v>1083.0</v>
      </c>
      <c r="L3" s="4" t="n">
        <v>754.0</v>
      </c>
      <c r="M3" s="4" t="n">
        <v>28252.0</v>
      </c>
      <c r="N3" s="11" t="n">
        <f>SUM(D3:M3)</f>
        <v>517429.0</v>
      </c>
      <c r="O3" s="4" t="n">
        <v>3810486.0</v>
      </c>
      <c r="P3" s="4" t="n">
        <v>2089931.0</v>
      </c>
      <c r="Q3" s="11" t="n">
        <f>SUM(D3:L3)</f>
        <v>489177.0</v>
      </c>
      <c r="R3" s="6" t="n">
        <f ref="R3:R48" si="0" t="shared">IF(P3&lt;&gt;0,P3/SUM(D3:L3),0)</f>
        <v>4.272341095349945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51845.0</v>
      </c>
      <c r="E4" s="5" t="n">
        <v>28139.0</v>
      </c>
      <c r="F4" s="5" t="n">
        <v>17915.0</v>
      </c>
      <c r="G4" s="5" t="n">
        <v>19195.0</v>
      </c>
      <c r="H4" s="5" t="n">
        <v>38702.0</v>
      </c>
      <c r="I4" s="5" t="n">
        <v>28011.0</v>
      </c>
      <c r="J4" s="5" t="n">
        <v>9863.0</v>
      </c>
      <c r="K4" s="5" t="n">
        <v>6043.0</v>
      </c>
      <c r="L4" s="5" t="n">
        <v>6879.0</v>
      </c>
      <c r="M4" s="5" t="n">
        <v>61646.0</v>
      </c>
      <c r="N4" s="11" t="n">
        <f ref="N4:N14" si="1" t="shared">SUM(D4:M4)</f>
        <v>268238.0</v>
      </c>
      <c r="O4" s="5" t="n">
        <v>6214451.0</v>
      </c>
      <c r="P4" s="5" t="n">
        <v>1817900.0</v>
      </c>
      <c r="Q4" s="11" t="n">
        <f ref="Q4:Q48" si="2" t="shared">SUM(D4:L4)</f>
        <v>206592.0</v>
      </c>
      <c r="R4" s="6" t="n">
        <f si="0" t="shared"/>
        <v>8.79946948574969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34193.0</v>
      </c>
      <c r="E5" s="5" t="n">
        <v>171849.0</v>
      </c>
      <c r="F5" s="5" t="n">
        <v>208198.0</v>
      </c>
      <c r="G5" s="5" t="n">
        <v>67804.0</v>
      </c>
      <c r="H5" s="5" t="n">
        <v>47577.0</v>
      </c>
      <c r="I5" s="5" t="n">
        <v>21322.0</v>
      </c>
      <c r="J5" s="5" t="n">
        <v>10560.0</v>
      </c>
      <c r="K5" s="5" t="n">
        <v>8297.0</v>
      </c>
      <c r="L5" s="5" t="n">
        <v>4876.0</v>
      </c>
      <c r="M5" s="5" t="n">
        <v>33228.0</v>
      </c>
      <c r="N5" s="11" t="n">
        <f si="1" t="shared"/>
        <v>607904.0</v>
      </c>
      <c r="O5" s="5" t="n">
        <v>4279127.0</v>
      </c>
      <c r="P5" s="5" t="n">
        <v>2735732.0</v>
      </c>
      <c r="Q5" s="11" t="n">
        <f si="2" t="shared"/>
        <v>574676.0</v>
      </c>
      <c r="R5" s="6" t="n">
        <f si="0" t="shared"/>
        <v>4.760477208026784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14127.0</v>
      </c>
      <c r="E6" s="5" t="n">
        <v>69326.0</v>
      </c>
      <c r="F6" s="5" t="n">
        <v>253868.0</v>
      </c>
      <c r="G6" s="5" t="n">
        <v>79278.0</v>
      </c>
      <c r="H6" s="5" t="n">
        <v>35970.0</v>
      </c>
      <c r="I6" s="5" t="n">
        <v>9455.0</v>
      </c>
      <c r="J6" s="5" t="n">
        <v>4285.0</v>
      </c>
      <c r="K6" s="5" t="n">
        <v>3219.0</v>
      </c>
      <c r="L6" s="5" t="n">
        <v>1842.0</v>
      </c>
      <c r="M6" s="5" t="n">
        <v>16551.0</v>
      </c>
      <c r="N6" s="11" t="n">
        <f si="1" t="shared"/>
        <v>487921.0</v>
      </c>
      <c r="O6" s="5" t="n">
        <v>2460684.0</v>
      </c>
      <c r="P6" s="5" t="n">
        <v>1902883.0</v>
      </c>
      <c r="Q6" s="11" t="n">
        <f si="2" t="shared"/>
        <v>471370.0</v>
      </c>
      <c r="R6" s="6" t="n">
        <f si="0" t="shared"/>
        <v>4.036920041580924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920.0</v>
      </c>
      <c r="E7" s="5" t="n">
        <v>862.0</v>
      </c>
      <c r="F7" s="5" t="n">
        <v>1545.0</v>
      </c>
      <c r="G7" s="5" t="n">
        <v>2375.0</v>
      </c>
      <c r="H7" s="5" t="n">
        <v>3100.0</v>
      </c>
      <c r="I7" s="5" t="n">
        <v>2363.0</v>
      </c>
      <c r="J7" s="5" t="n">
        <v>1304.0</v>
      </c>
      <c r="K7" s="5" t="n">
        <v>1174.0</v>
      </c>
      <c r="L7" s="5" t="n">
        <v>729.0</v>
      </c>
      <c r="M7" s="5" t="n">
        <v>4395.0</v>
      </c>
      <c r="N7" s="11" t="n">
        <f si="1" t="shared"/>
        <v>18767.0</v>
      </c>
      <c r="O7" s="5" t="n">
        <v>1158343.0</v>
      </c>
      <c r="P7" s="5" t="n">
        <v>199786.0</v>
      </c>
      <c r="Q7" s="11" t="n">
        <f si="2" t="shared"/>
        <v>14372.0</v>
      </c>
      <c r="R7" s="6" t="n">
        <f si="0" t="shared"/>
        <v>13.90105761202338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534.0</v>
      </c>
      <c r="E8" s="5" t="n">
        <v>1008.0</v>
      </c>
      <c r="F8" s="5" t="n">
        <v>1326.0</v>
      </c>
      <c r="G8" s="5" t="n">
        <v>1228.0</v>
      </c>
      <c r="H8" s="5" t="n">
        <v>2259.0</v>
      </c>
      <c r="I8" s="5" t="n">
        <v>2298.0</v>
      </c>
      <c r="J8" s="5" t="n">
        <v>1135.0</v>
      </c>
      <c r="K8" s="5" t="n">
        <v>354.0</v>
      </c>
      <c r="L8" s="5" t="n">
        <v>174.0</v>
      </c>
      <c r="M8" s="5" t="n">
        <v>1094.0</v>
      </c>
      <c r="N8" s="11" t="n">
        <f si="1" t="shared"/>
        <v>11410.0</v>
      </c>
      <c r="O8" s="5" t="n">
        <v>223041.0</v>
      </c>
      <c r="P8" s="5" t="n">
        <v>103527.0</v>
      </c>
      <c r="Q8" s="11" t="n">
        <f si="2" t="shared"/>
        <v>10316.0</v>
      </c>
      <c r="R8" s="6" t="n">
        <f si="0" t="shared"/>
        <v>10.035575804575418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5048.0</v>
      </c>
      <c r="E9" s="5" t="n">
        <v>5359.0</v>
      </c>
      <c r="F9" s="5" t="n">
        <v>12567.0</v>
      </c>
      <c r="G9" s="5" t="n">
        <v>23549.0</v>
      </c>
      <c r="H9" s="5" t="n">
        <v>64187.0</v>
      </c>
      <c r="I9" s="5" t="n">
        <v>25483.0</v>
      </c>
      <c r="J9" s="5" t="n">
        <v>8333.0</v>
      </c>
      <c r="K9" s="5" t="n">
        <v>5799.0</v>
      </c>
      <c r="L9" s="5" t="n">
        <v>3550.0</v>
      </c>
      <c r="M9" s="5" t="n">
        <v>18233.0</v>
      </c>
      <c r="N9" s="11" t="n">
        <f si="1" t="shared"/>
        <v>172108.0</v>
      </c>
      <c r="O9" s="5" t="n">
        <v>5399785.0</v>
      </c>
      <c r="P9" s="5" t="n">
        <v>1497859.0</v>
      </c>
      <c r="Q9" s="11" t="n">
        <f si="2" t="shared"/>
        <v>153875.0</v>
      </c>
      <c r="R9" s="6" t="n">
        <f si="0" t="shared"/>
        <v>9.734258326563769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4333.0</v>
      </c>
      <c r="E10" s="5" t="n">
        <v>9051.0</v>
      </c>
      <c r="F10" s="5" t="n">
        <v>18462.0</v>
      </c>
      <c r="G10" s="5" t="n">
        <v>27879.0</v>
      </c>
      <c r="H10" s="5" t="n">
        <v>69133.0</v>
      </c>
      <c r="I10" s="5" t="n">
        <v>37175.0</v>
      </c>
      <c r="J10" s="5" t="n">
        <v>5190.0</v>
      </c>
      <c r="K10" s="5" t="n">
        <v>1318.0</v>
      </c>
      <c r="L10" s="5" t="n">
        <v>501.0</v>
      </c>
      <c r="M10" s="5" t="n">
        <v>3612.0</v>
      </c>
      <c r="N10" s="11" t="n">
        <f si="1" t="shared"/>
        <v>176654.0</v>
      </c>
      <c r="O10" s="5" t="n">
        <v>1352245.0</v>
      </c>
      <c r="P10" s="5" t="n">
        <v>1166060.0</v>
      </c>
      <c r="Q10" s="11" t="n">
        <f si="2" t="shared"/>
        <v>173042.0</v>
      </c>
      <c r="R10" s="6" t="n">
        <f si="0" t="shared"/>
        <v>6.738595254331319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4895.0</v>
      </c>
      <c r="E11" s="5" t="n">
        <v>1567.0</v>
      </c>
      <c r="F11" s="5" t="n">
        <v>2742.0</v>
      </c>
      <c r="G11" s="5" t="n">
        <v>4406.0</v>
      </c>
      <c r="H11" s="5" t="n">
        <v>13576.0</v>
      </c>
      <c r="I11" s="5" t="n">
        <v>12939.0</v>
      </c>
      <c r="J11" s="5" t="n">
        <v>2845.0</v>
      </c>
      <c r="K11" s="5" t="n">
        <v>2673.0</v>
      </c>
      <c r="L11" s="5" t="n">
        <v>1463.0</v>
      </c>
      <c r="M11" s="5" t="n">
        <v>38802.0</v>
      </c>
      <c r="N11" s="11" t="n">
        <f si="1" t="shared"/>
        <v>85908.0</v>
      </c>
      <c r="O11" s="5" t="n">
        <v>4.3952562E7</v>
      </c>
      <c r="P11" s="5" t="n">
        <v>548030.0</v>
      </c>
      <c r="Q11" s="11" t="n">
        <f si="2" t="shared"/>
        <v>47106.0</v>
      </c>
      <c r="R11" s="6" t="n">
        <f si="0" t="shared"/>
        <v>11.633974440623275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5176.0</v>
      </c>
      <c r="E12" s="5" t="n">
        <v>12557.0</v>
      </c>
      <c r="F12" s="5" t="n">
        <v>47457.0</v>
      </c>
      <c r="G12" s="5" t="n">
        <v>51759.0</v>
      </c>
      <c r="H12" s="5" t="n">
        <v>54351.0</v>
      </c>
      <c r="I12" s="5" t="n">
        <v>24080.0</v>
      </c>
      <c r="J12" s="5" t="n">
        <v>1810.0</v>
      </c>
      <c r="K12" s="5" t="n">
        <v>2244.0</v>
      </c>
      <c r="L12" s="5" t="n">
        <v>1681.0</v>
      </c>
      <c r="M12" s="5" t="n">
        <v>48965.0</v>
      </c>
      <c r="N12" s="11" t="n">
        <f si="1" t="shared"/>
        <v>250080.0</v>
      </c>
      <c r="O12" s="5" t="n">
        <v>2.9813904E7</v>
      </c>
      <c r="P12" s="5" t="n">
        <v>1225617.0</v>
      </c>
      <c r="Q12" s="11" t="n">
        <f si="2" t="shared"/>
        <v>201115.0</v>
      </c>
      <c r="R12" s="6" t="n">
        <f si="0" t="shared"/>
        <v>6.094110334883027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3974.0</v>
      </c>
      <c r="E13" s="5" t="n">
        <v>13985.0</v>
      </c>
      <c r="F13" s="5" t="n">
        <v>37303.0</v>
      </c>
      <c r="G13" s="5" t="n">
        <v>28947.0</v>
      </c>
      <c r="H13" s="5" t="n">
        <v>21560.0</v>
      </c>
      <c r="I13" s="5" t="n">
        <v>42399.0</v>
      </c>
      <c r="J13" s="5" t="n">
        <v>1686.0</v>
      </c>
      <c r="K13" s="5" t="n">
        <v>2126.0</v>
      </c>
      <c r="L13" s="5" t="n">
        <v>1431.0</v>
      </c>
      <c r="M13" s="5" t="n">
        <v>23861.0</v>
      </c>
      <c r="N13" s="11" t="n">
        <f si="1" t="shared"/>
        <v>177272.0</v>
      </c>
      <c r="O13" s="5" t="n">
        <v>1.6178394E7</v>
      </c>
      <c r="P13" s="5" t="n">
        <v>1142355.0</v>
      </c>
      <c r="Q13" s="11" t="n">
        <f si="2" t="shared"/>
        <v>153411.0</v>
      </c>
      <c r="R13" s="6" t="n">
        <f si="0" t="shared"/>
        <v>7.446369556289966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1104.0</v>
      </c>
      <c r="E14" s="5" t="n">
        <v>3267.0</v>
      </c>
      <c r="F14" s="5" t="n">
        <v>9371.0</v>
      </c>
      <c r="G14" s="5" t="n">
        <v>23580.0</v>
      </c>
      <c r="H14" s="5" t="n">
        <v>10602.0</v>
      </c>
      <c r="I14" s="5" t="n">
        <v>8254.0</v>
      </c>
      <c r="J14" s="5" t="n">
        <v>4447.0</v>
      </c>
      <c r="K14" s="5" t="n">
        <v>6922.0</v>
      </c>
      <c r="L14" s="5" t="n">
        <v>7931.0</v>
      </c>
      <c r="M14" s="5" t="n">
        <v>97259.0</v>
      </c>
      <c r="N14" s="11" t="n">
        <f si="1" t="shared"/>
        <v>172737.0</v>
      </c>
      <c r="O14" s="5" t="n">
        <v>5.9472035E7</v>
      </c>
      <c r="P14" s="5" t="n">
        <v>1323753.0</v>
      </c>
      <c r="Q14" s="11" t="n">
        <f si="2" t="shared"/>
        <v>75478.0</v>
      </c>
      <c r="R14" s="6" t="n">
        <f si="0" t="shared"/>
        <v>17.538262805055776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409.0</v>
      </c>
      <c r="E15" s="5" t="n">
        <f ref="E15:M15" si="3" t="shared">E16-E9-E10-E11-E12-E13-E14</f>
        <v>337.0</v>
      </c>
      <c r="F15" s="5" t="n">
        <f si="3" t="shared"/>
        <v>871.0</v>
      </c>
      <c r="G15" s="5" t="n">
        <f si="3" t="shared"/>
        <v>1975.0</v>
      </c>
      <c r="H15" s="5" t="n">
        <f si="3" t="shared"/>
        <v>2338.0</v>
      </c>
      <c r="I15" s="5" t="n">
        <f si="3" t="shared"/>
        <v>1998.0</v>
      </c>
      <c r="J15" s="5" t="n">
        <f si="3" t="shared"/>
        <v>709.0</v>
      </c>
      <c r="K15" s="5" t="n">
        <f si="3" t="shared"/>
        <v>518.0</v>
      </c>
      <c r="L15" s="5" t="n">
        <f si="3" t="shared"/>
        <v>313.0</v>
      </c>
      <c r="M15" s="5" t="n">
        <f si="3" t="shared"/>
        <v>1863.0</v>
      </c>
      <c r="N15" s="5" t="n">
        <f ref="N15" si="4" t="shared">N16-N9-N10-N11-N12-N13-N14</f>
        <v>11331.0</v>
      </c>
      <c r="O15" s="5" t="n">
        <f>O16-O9-O10-O11-O12-O13-O14</f>
        <v>775688.0</v>
      </c>
      <c r="P15" s="5" t="n">
        <f>P16-P9-P10-P11-P12-P13-P14</f>
        <v>114753.0</v>
      </c>
      <c r="Q15" s="11" t="n">
        <f si="2" t="shared"/>
        <v>9468.0</v>
      </c>
      <c r="R15" s="6" t="n">
        <f si="0" t="shared"/>
        <v>12.120088719898606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24939.0</v>
      </c>
      <c r="E16" s="5" t="n">
        <v>46123.0</v>
      </c>
      <c r="F16" s="5" t="n">
        <v>128773.0</v>
      </c>
      <c r="G16" s="5" t="n">
        <v>162095.0</v>
      </c>
      <c r="H16" s="5" t="n">
        <v>235747.0</v>
      </c>
      <c r="I16" s="5" t="n">
        <v>152328.0</v>
      </c>
      <c r="J16" s="5" t="n">
        <v>25020.0</v>
      </c>
      <c r="K16" s="5" t="n">
        <v>21600.0</v>
      </c>
      <c r="L16" s="5" t="n">
        <v>16870.0</v>
      </c>
      <c r="M16" s="5" t="n">
        <v>232595.0</v>
      </c>
      <c r="N16" s="11" t="n">
        <f ref="N16:N48" si="5" t="shared">SUM(D16:M16)</f>
        <v>1046090.0</v>
      </c>
      <c r="O16" s="5" t="n">
        <v>1.56944613E8</v>
      </c>
      <c r="P16" s="5" t="n">
        <v>7018427.0</v>
      </c>
      <c r="Q16" s="11" t="n">
        <f si="2" t="shared"/>
        <v>813495.0</v>
      </c>
      <c r="R16" s="6" t="n">
        <f si="0" t="shared"/>
        <v>8.627498632443961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2910.0</v>
      </c>
      <c r="E17" s="5" t="n">
        <f ref="E17:M17" si="6" t="shared">E18-E16-E3-E4-E5-E6-E7-E8</f>
        <v>7650.0</v>
      </c>
      <c r="F17" s="5" t="n">
        <f si="6" t="shared"/>
        <v>10198.0</v>
      </c>
      <c r="G17" s="5" t="n">
        <f si="6" t="shared"/>
        <v>7193.0</v>
      </c>
      <c r="H17" s="5" t="n">
        <f si="6" t="shared"/>
        <v>8571.0</v>
      </c>
      <c r="I17" s="5" t="n">
        <f si="6" t="shared"/>
        <v>6964.0</v>
      </c>
      <c r="J17" s="5" t="n">
        <f si="6" t="shared"/>
        <v>2214.0</v>
      </c>
      <c r="K17" s="5" t="n">
        <f si="6" t="shared"/>
        <v>1041.0</v>
      </c>
      <c r="L17" s="5" t="n">
        <f si="6" t="shared"/>
        <v>605.0</v>
      </c>
      <c r="M17" s="5" t="n">
        <f si="6" t="shared"/>
        <v>2854.0</v>
      </c>
      <c r="N17" s="11" t="n">
        <f si="5" t="shared"/>
        <v>50200.0</v>
      </c>
      <c r="O17" s="5" t="n">
        <f>O18-O16-O3-O4-O5-O6-O7-O8</f>
        <v>793193.0</v>
      </c>
      <c r="P17" s="5" t="n">
        <f>P18-P16-P3-P4-P5-P6-P7-P8</f>
        <v>345544.0</v>
      </c>
      <c r="Q17" s="11" t="n">
        <f si="2" t="shared"/>
        <v>47346.0</v>
      </c>
      <c r="R17" s="6" t="n">
        <f si="0" t="shared"/>
        <v>7.298272293329954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152906.0</v>
      </c>
      <c r="E18" s="5" t="n">
        <v>408256.0</v>
      </c>
      <c r="F18" s="5" t="n">
        <v>754390.0</v>
      </c>
      <c r="G18" s="5" t="n">
        <v>461166.0</v>
      </c>
      <c r="H18" s="5" t="n">
        <v>467835.0</v>
      </c>
      <c r="I18" s="5" t="n">
        <v>247166.0</v>
      </c>
      <c r="J18" s="5" t="n">
        <v>60085.0</v>
      </c>
      <c r="K18" s="5" t="n">
        <v>42811.0</v>
      </c>
      <c r="L18" s="5" t="n">
        <v>32729.0</v>
      </c>
      <c r="M18" s="5" t="n">
        <v>380615.0</v>
      </c>
      <c r="N18" s="11" t="n">
        <f si="5" t="shared"/>
        <v>3007959.0</v>
      </c>
      <c r="O18" s="5" t="n">
        <v>1.75883938E8</v>
      </c>
      <c r="P18" s="5" t="n">
        <v>1.621373E7</v>
      </c>
      <c r="Q18" s="11" t="n">
        <f si="2" t="shared"/>
        <v>2627344.0</v>
      </c>
      <c r="R18" s="6" t="n">
        <f si="0" t="shared"/>
        <v>6.171148505867523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3580.0</v>
      </c>
      <c r="E19" s="5" t="n">
        <v>4405.0</v>
      </c>
      <c r="F19" s="5" t="n">
        <v>5939.0</v>
      </c>
      <c r="G19" s="5" t="n">
        <v>5477.0</v>
      </c>
      <c r="H19" s="5" t="n">
        <v>10036.0</v>
      </c>
      <c r="I19" s="5" t="n">
        <v>10242.0</v>
      </c>
      <c r="J19" s="5" t="n">
        <v>4770.0</v>
      </c>
      <c r="K19" s="5" t="n">
        <v>1790.0</v>
      </c>
      <c r="L19" s="5" t="n">
        <v>819.0</v>
      </c>
      <c r="M19" s="5" t="n">
        <v>7610.0</v>
      </c>
      <c r="N19" s="11" t="n">
        <f si="5" t="shared"/>
        <v>54668.0</v>
      </c>
      <c r="O19" s="5" t="n">
        <v>755455.0</v>
      </c>
      <c r="P19" s="5" t="n">
        <v>462781.0</v>
      </c>
      <c r="Q19" s="11" t="n">
        <f si="2" t="shared"/>
        <v>47058.0</v>
      </c>
      <c r="R19" s="6" t="n">
        <f si="0" t="shared"/>
        <v>9.834268349696119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26223.0</v>
      </c>
      <c r="E20" s="5" t="n">
        <v>23765.0</v>
      </c>
      <c r="F20" s="5" t="n">
        <v>29896.0</v>
      </c>
      <c r="G20" s="5" t="n">
        <v>27047.0</v>
      </c>
      <c r="H20" s="5" t="n">
        <v>58848.0</v>
      </c>
      <c r="I20" s="5" t="n">
        <v>62877.0</v>
      </c>
      <c r="J20" s="5" t="n">
        <v>20881.0</v>
      </c>
      <c r="K20" s="5" t="n">
        <v>8522.0</v>
      </c>
      <c r="L20" s="5" t="n">
        <v>4702.0</v>
      </c>
      <c r="M20" s="5" t="n">
        <v>38404.0</v>
      </c>
      <c r="N20" s="11" t="n">
        <f si="5" t="shared"/>
        <v>301165.0</v>
      </c>
      <c r="O20" s="5" t="n">
        <v>3640640.0</v>
      </c>
      <c r="P20" s="5" t="n">
        <v>2462365.0</v>
      </c>
      <c r="Q20" s="11" t="n">
        <f si="2" t="shared"/>
        <v>262761.0</v>
      </c>
      <c r="R20" s="6" t="n">
        <f si="0" t="shared"/>
        <v>9.371120523974257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173.0</v>
      </c>
      <c r="E21" s="5" t="n">
        <v>245.0</v>
      </c>
      <c r="F21" s="5" t="n">
        <v>179.0</v>
      </c>
      <c r="G21" s="5" t="n">
        <v>165.0</v>
      </c>
      <c r="H21" s="5" t="n">
        <v>355.0</v>
      </c>
      <c r="I21" s="5" t="n">
        <v>264.0</v>
      </c>
      <c r="J21" s="5" t="n">
        <v>161.0</v>
      </c>
      <c r="K21" s="5" t="n">
        <v>115.0</v>
      </c>
      <c r="L21" s="5" t="n">
        <v>52.0</v>
      </c>
      <c r="M21" s="5" t="n">
        <v>542.0</v>
      </c>
      <c r="N21" s="11" t="n">
        <f si="5" t="shared"/>
        <v>2251.0</v>
      </c>
      <c r="O21" s="5" t="n">
        <v>48935.0</v>
      </c>
      <c r="P21" s="5" t="n">
        <v>19323.0</v>
      </c>
      <c r="Q21" s="11" t="n">
        <f si="2" t="shared"/>
        <v>1709.0</v>
      </c>
      <c r="R21" s="6" t="n">
        <f si="0" t="shared"/>
        <v>11.306612053832652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138.0</v>
      </c>
      <c r="E22" s="5" t="n">
        <v>218.0</v>
      </c>
      <c r="F22" s="5" t="n">
        <v>289.0</v>
      </c>
      <c r="G22" s="5" t="n">
        <v>290.0</v>
      </c>
      <c r="H22" s="5" t="n">
        <v>413.0</v>
      </c>
      <c r="I22" s="5" t="n">
        <v>475.0</v>
      </c>
      <c r="J22" s="5" t="n">
        <v>249.0</v>
      </c>
      <c r="K22" s="5" t="n">
        <v>144.0</v>
      </c>
      <c r="L22" s="5" t="n">
        <v>54.0</v>
      </c>
      <c r="M22" s="5" t="n">
        <v>344.0</v>
      </c>
      <c r="N22" s="11" t="n">
        <f si="5" t="shared"/>
        <v>2614.0</v>
      </c>
      <c r="O22" s="5" t="n">
        <v>60003.0</v>
      </c>
      <c r="P22" s="5" t="n">
        <v>26216.0</v>
      </c>
      <c r="Q22" s="11" t="n">
        <f si="2" t="shared"/>
        <v>2270.0</v>
      </c>
      <c r="R22" s="6" t="n">
        <f si="0" t="shared"/>
        <v>11.548898678414098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33.0</v>
      </c>
      <c r="E23" s="5" t="n">
        <v>60.0</v>
      </c>
      <c r="F23" s="5" t="n">
        <v>60.0</v>
      </c>
      <c r="G23" s="5" t="n">
        <v>68.0</v>
      </c>
      <c r="H23" s="5" t="n">
        <v>110.0</v>
      </c>
      <c r="I23" s="5" t="n">
        <v>97.0</v>
      </c>
      <c r="J23" s="5" t="n">
        <v>74.0</v>
      </c>
      <c r="K23" s="5" t="n">
        <v>42.0</v>
      </c>
      <c r="L23" s="5" t="n">
        <v>18.0</v>
      </c>
      <c r="M23" s="5" t="n">
        <v>73.0</v>
      </c>
      <c r="N23" s="11" t="n">
        <f si="5" t="shared"/>
        <v>635.0</v>
      </c>
      <c r="O23" s="5" t="n">
        <v>15599.0</v>
      </c>
      <c r="P23" s="5" t="n">
        <v>6948.0</v>
      </c>
      <c r="Q23" s="11" t="n">
        <f si="2" t="shared"/>
        <v>562.0</v>
      </c>
      <c r="R23" s="6" t="n">
        <f si="0" t="shared"/>
        <v>12.362989323843417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313.0</v>
      </c>
      <c r="E24" s="5" t="n">
        <f ref="E24:M24" si="7" t="shared">E25-E19-E20-E21-E22-E23</f>
        <v>360.0</v>
      </c>
      <c r="F24" s="5" t="n">
        <f si="7" t="shared"/>
        <v>336.0</v>
      </c>
      <c r="G24" s="5" t="n">
        <f si="7" t="shared"/>
        <v>338.0</v>
      </c>
      <c r="H24" s="5" t="n">
        <f si="7" t="shared"/>
        <v>669.0</v>
      </c>
      <c r="I24" s="5" t="n">
        <f si="7" t="shared"/>
        <v>671.0</v>
      </c>
      <c r="J24" s="5" t="n">
        <f si="7" t="shared"/>
        <v>564.0</v>
      </c>
      <c r="K24" s="5" t="n">
        <f si="7" t="shared"/>
        <v>425.0</v>
      </c>
      <c r="L24" s="5" t="n">
        <f si="7" t="shared"/>
        <v>294.0</v>
      </c>
      <c r="M24" s="5" t="n">
        <f si="7" t="shared"/>
        <v>1382.0</v>
      </c>
      <c r="N24" s="11" t="n">
        <f si="5" t="shared"/>
        <v>5352.0</v>
      </c>
      <c r="O24" s="5" t="n">
        <f>O25-O19-O20-O21-O22-O23</f>
        <v>442192.0</v>
      </c>
      <c r="P24" s="5" t="n">
        <f>P25-P19-P20-P21-P22-P23</f>
        <v>69100.0</v>
      </c>
      <c r="Q24" s="11" t="n">
        <f si="2" t="shared"/>
        <v>3970.0</v>
      </c>
      <c r="R24" s="6" t="n">
        <f si="0" t="shared"/>
        <v>17.405541561712845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30460.0</v>
      </c>
      <c r="E25" s="5" t="n">
        <v>29053.0</v>
      </c>
      <c r="F25" s="5" t="n">
        <v>36699.0</v>
      </c>
      <c r="G25" s="5" t="n">
        <v>33385.0</v>
      </c>
      <c r="H25" s="5" t="n">
        <v>70431.0</v>
      </c>
      <c r="I25" s="5" t="n">
        <v>74626.0</v>
      </c>
      <c r="J25" s="5" t="n">
        <v>26699.0</v>
      </c>
      <c r="K25" s="5" t="n">
        <v>11038.0</v>
      </c>
      <c r="L25" s="5" t="n">
        <v>5939.0</v>
      </c>
      <c r="M25" s="5" t="n">
        <v>48355.0</v>
      </c>
      <c r="N25" s="11" t="n">
        <f si="5" t="shared"/>
        <v>366685.0</v>
      </c>
      <c r="O25" s="5" t="n">
        <v>4962824.0</v>
      </c>
      <c r="P25" s="5" t="n">
        <v>3046733.0</v>
      </c>
      <c r="Q25" s="11" t="n">
        <f si="2" t="shared"/>
        <v>318330.0</v>
      </c>
      <c r="R25" s="6" t="n">
        <f si="0" t="shared"/>
        <v>9.570989225018064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364.0</v>
      </c>
      <c r="E26" s="5" t="n">
        <v>199.0</v>
      </c>
      <c r="F26" s="5" t="n">
        <v>282.0</v>
      </c>
      <c r="G26" s="5" t="n">
        <v>227.0</v>
      </c>
      <c r="H26" s="5" t="n">
        <v>521.0</v>
      </c>
      <c r="I26" s="5" t="n">
        <v>919.0</v>
      </c>
      <c r="J26" s="5" t="n">
        <v>439.0</v>
      </c>
      <c r="K26" s="5" t="n">
        <v>286.0</v>
      </c>
      <c r="L26" s="5" t="n">
        <v>114.0</v>
      </c>
      <c r="M26" s="5" t="n">
        <v>470.0</v>
      </c>
      <c r="N26" s="11" t="n">
        <f si="5" t="shared"/>
        <v>3821.0</v>
      </c>
      <c r="O26" s="5" t="n">
        <v>70394.0</v>
      </c>
      <c r="P26" s="5" t="n">
        <v>46279.0</v>
      </c>
      <c r="Q26" s="11" t="n">
        <f si="2" t="shared"/>
        <v>3351.0</v>
      </c>
      <c r="R26" s="6" t="n">
        <f si="0" t="shared"/>
        <v>13.810504327066548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961.0</v>
      </c>
      <c r="E27" s="5" t="n">
        <v>1189.0</v>
      </c>
      <c r="F27" s="5" t="n">
        <v>1446.0</v>
      </c>
      <c r="G27" s="5" t="n">
        <v>1416.0</v>
      </c>
      <c r="H27" s="5" t="n">
        <v>3409.0</v>
      </c>
      <c r="I27" s="5" t="n">
        <v>5420.0</v>
      </c>
      <c r="J27" s="5" t="n">
        <v>2613.0</v>
      </c>
      <c r="K27" s="5" t="n">
        <v>1434.0</v>
      </c>
      <c r="L27" s="5" t="n">
        <v>751.0</v>
      </c>
      <c r="M27" s="5" t="n">
        <v>2390.0</v>
      </c>
      <c r="N27" s="11" t="n">
        <f si="5" t="shared"/>
        <v>21029.0</v>
      </c>
      <c r="O27" s="5" t="n">
        <v>470165.0</v>
      </c>
      <c r="P27" s="5" t="n">
        <v>268693.0</v>
      </c>
      <c r="Q27" s="11" t="n">
        <f si="2" t="shared"/>
        <v>18639.0</v>
      </c>
      <c r="R27" s="6" t="n">
        <f si="0" t="shared"/>
        <v>14.415633885938087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3635.0</v>
      </c>
      <c r="E28" s="5" t="n">
        <v>2099.0</v>
      </c>
      <c r="F28" s="5" t="n">
        <v>2532.0</v>
      </c>
      <c r="G28" s="5" t="n">
        <v>2200.0</v>
      </c>
      <c r="H28" s="5" t="n">
        <v>5348.0</v>
      </c>
      <c r="I28" s="5" t="n">
        <v>7769.0</v>
      </c>
      <c r="J28" s="5" t="n">
        <v>4050.0</v>
      </c>
      <c r="K28" s="5" t="n">
        <v>1375.0</v>
      </c>
      <c r="L28" s="5" t="n">
        <v>606.0</v>
      </c>
      <c r="M28" s="5" t="n">
        <v>11502.0</v>
      </c>
      <c r="N28" s="11" t="n">
        <f si="5" t="shared"/>
        <v>41116.0</v>
      </c>
      <c r="O28" s="5" t="n">
        <v>449654.0</v>
      </c>
      <c r="P28" s="5" t="n">
        <v>332012.0</v>
      </c>
      <c r="Q28" s="11" t="n">
        <f si="2" t="shared"/>
        <v>29614.0</v>
      </c>
      <c r="R28" s="6" t="n">
        <f si="0" t="shared"/>
        <v>11.211318970757075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642.0</v>
      </c>
      <c r="E29" s="5" t="n">
        <v>758.0</v>
      </c>
      <c r="F29" s="5" t="n">
        <v>857.0</v>
      </c>
      <c r="G29" s="5" t="n">
        <v>661.0</v>
      </c>
      <c r="H29" s="5" t="n">
        <v>1254.0</v>
      </c>
      <c r="I29" s="5" t="n">
        <v>1397.0</v>
      </c>
      <c r="J29" s="5" t="n">
        <v>483.0</v>
      </c>
      <c r="K29" s="5" t="n">
        <v>348.0</v>
      </c>
      <c r="L29" s="5" t="n">
        <v>227.0</v>
      </c>
      <c r="M29" s="5" t="n">
        <v>1402.0</v>
      </c>
      <c r="N29" s="11" t="n">
        <f si="5" t="shared"/>
        <v>8029.0</v>
      </c>
      <c r="O29" s="5" t="n">
        <v>119518.0</v>
      </c>
      <c r="P29" s="5" t="n">
        <v>72189.0</v>
      </c>
      <c r="Q29" s="11" t="n">
        <f si="2" t="shared"/>
        <v>6627.0</v>
      </c>
      <c r="R29" s="6" t="n">
        <f si="0" t="shared"/>
        <v>10.893164327750114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897.0</v>
      </c>
      <c r="E30" s="5" t="n">
        <v>774.0</v>
      </c>
      <c r="F30" s="5" t="n">
        <v>860.0</v>
      </c>
      <c r="G30" s="5" t="n">
        <v>894.0</v>
      </c>
      <c r="H30" s="5" t="n">
        <v>2000.0</v>
      </c>
      <c r="I30" s="5" t="n">
        <v>2724.0</v>
      </c>
      <c r="J30" s="5" t="n">
        <v>1703.0</v>
      </c>
      <c r="K30" s="5" t="n">
        <v>586.0</v>
      </c>
      <c r="L30" s="5" t="n">
        <v>207.0</v>
      </c>
      <c r="M30" s="5" t="n">
        <v>1190.0</v>
      </c>
      <c r="N30" s="11" t="n">
        <f si="5" t="shared"/>
        <v>11835.0</v>
      </c>
      <c r="O30" s="5" t="n">
        <v>163426.0</v>
      </c>
      <c r="P30" s="5" t="n">
        <v>126964.0</v>
      </c>
      <c r="Q30" s="11" t="n">
        <f si="2" t="shared"/>
        <v>10645.0</v>
      </c>
      <c r="R30" s="6" t="n">
        <f si="0" t="shared"/>
        <v>11.927101925786754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400.0</v>
      </c>
      <c r="E31" s="5" t="n">
        <v>444.0</v>
      </c>
      <c r="F31" s="5" t="n">
        <v>585.0</v>
      </c>
      <c r="G31" s="5" t="n">
        <v>549.0</v>
      </c>
      <c r="H31" s="5" t="n">
        <v>1153.0</v>
      </c>
      <c r="I31" s="5" t="n">
        <v>1579.0</v>
      </c>
      <c r="J31" s="5" t="n">
        <v>738.0</v>
      </c>
      <c r="K31" s="5" t="n">
        <v>213.0</v>
      </c>
      <c r="L31" s="5" t="n">
        <v>95.0</v>
      </c>
      <c r="M31" s="5" t="n">
        <v>546.0</v>
      </c>
      <c r="N31" s="11" t="n">
        <f si="5" t="shared"/>
        <v>6302.0</v>
      </c>
      <c r="O31" s="5" t="n">
        <v>81007.0</v>
      </c>
      <c r="P31" s="5" t="n">
        <v>60867.0</v>
      </c>
      <c r="Q31" s="11" t="n">
        <f si="2" t="shared"/>
        <v>5756.0</v>
      </c>
      <c r="R31" s="6" t="n">
        <f si="0" t="shared"/>
        <v>10.574530924252953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341.0</v>
      </c>
      <c r="E32" s="5" t="n">
        <v>483.0</v>
      </c>
      <c r="F32" s="5" t="n">
        <v>544.0</v>
      </c>
      <c r="G32" s="5" t="n">
        <v>481.0</v>
      </c>
      <c r="H32" s="5" t="n">
        <v>981.0</v>
      </c>
      <c r="I32" s="5" t="n">
        <v>1171.0</v>
      </c>
      <c r="J32" s="5" t="n">
        <v>538.0</v>
      </c>
      <c r="K32" s="5" t="n">
        <v>293.0</v>
      </c>
      <c r="L32" s="5" t="n">
        <v>185.0</v>
      </c>
      <c r="M32" s="5" t="n">
        <v>505.0</v>
      </c>
      <c r="N32" s="11" t="n">
        <f si="5" t="shared"/>
        <v>5522.0</v>
      </c>
      <c r="O32" s="5" t="n">
        <v>100297.0</v>
      </c>
      <c r="P32" s="5" t="n">
        <v>61535.0</v>
      </c>
      <c r="Q32" s="11" t="n">
        <f si="2" t="shared"/>
        <v>5017.0</v>
      </c>
      <c r="R32" s="6" t="n">
        <f si="0" t="shared"/>
        <v>12.265297986844727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3597.0</v>
      </c>
      <c r="E33" s="5" t="n">
        <v>3041.0</v>
      </c>
      <c r="F33" s="5" t="n">
        <v>3394.0</v>
      </c>
      <c r="G33" s="5" t="n">
        <v>2916.0</v>
      </c>
      <c r="H33" s="5" t="n">
        <v>5573.0</v>
      </c>
      <c r="I33" s="5" t="n">
        <v>6230.0</v>
      </c>
      <c r="J33" s="5" t="n">
        <v>3152.0</v>
      </c>
      <c r="K33" s="5" t="n">
        <v>1581.0</v>
      </c>
      <c r="L33" s="5" t="n">
        <v>794.0</v>
      </c>
      <c r="M33" s="5" t="n">
        <v>5946.0</v>
      </c>
      <c r="N33" s="11" t="n">
        <f si="5" t="shared"/>
        <v>36224.0</v>
      </c>
      <c r="O33" s="5" t="n">
        <v>609950.0</v>
      </c>
      <c r="P33" s="5" t="n">
        <v>328611.0</v>
      </c>
      <c r="Q33" s="11" t="n">
        <f si="2" t="shared"/>
        <v>30278.0</v>
      </c>
      <c r="R33" s="6" t="n">
        <f si="0" t="shared"/>
        <v>10.853127683466543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331.0</v>
      </c>
      <c r="E34" s="5" t="n">
        <v>331.0</v>
      </c>
      <c r="F34" s="5" t="n">
        <v>378.0</v>
      </c>
      <c r="G34" s="5" t="n">
        <v>318.0</v>
      </c>
      <c r="H34" s="5" t="n">
        <v>675.0</v>
      </c>
      <c r="I34" s="5" t="n">
        <v>1068.0</v>
      </c>
      <c r="J34" s="5" t="n">
        <v>484.0</v>
      </c>
      <c r="K34" s="5" t="n">
        <v>173.0</v>
      </c>
      <c r="L34" s="5" t="n">
        <v>75.0</v>
      </c>
      <c r="M34" s="5" t="n">
        <v>1009.0</v>
      </c>
      <c r="N34" s="11" t="n">
        <f si="5" t="shared"/>
        <v>4842.0</v>
      </c>
      <c r="O34" s="5" t="n">
        <v>56106.0</v>
      </c>
      <c r="P34" s="5" t="n">
        <v>42147.0</v>
      </c>
      <c r="Q34" s="11" t="n">
        <f si="2" t="shared"/>
        <v>3833.0</v>
      </c>
      <c r="R34" s="6" t="n">
        <f si="0" t="shared"/>
        <v>10.995825723975997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115.0</v>
      </c>
      <c r="E35" s="5" t="n">
        <v>68.0</v>
      </c>
      <c r="F35" s="5" t="n">
        <v>73.0</v>
      </c>
      <c r="G35" s="5" t="n">
        <v>66.0</v>
      </c>
      <c r="H35" s="5" t="n">
        <v>123.0</v>
      </c>
      <c r="I35" s="5" t="n">
        <v>108.0</v>
      </c>
      <c r="J35" s="5" t="n">
        <v>38.0</v>
      </c>
      <c r="K35" s="5" t="n">
        <v>17.0</v>
      </c>
      <c r="L35" s="5" t="n">
        <v>12.0</v>
      </c>
      <c r="M35" s="5" t="n">
        <v>143.0</v>
      </c>
      <c r="N35" s="11" t="n">
        <f si="5" t="shared"/>
        <v>763.0</v>
      </c>
      <c r="O35" s="5" t="n">
        <v>10822.0</v>
      </c>
      <c r="P35" s="5" t="n">
        <v>5110.0</v>
      </c>
      <c r="Q35" s="11" t="n">
        <f si="2" t="shared"/>
        <v>620.0</v>
      </c>
      <c r="R35" s="6" t="n">
        <f si="0" t="shared"/>
        <v>8.241935483870968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151.0</v>
      </c>
      <c r="E36" s="5" t="n">
        <v>226.0</v>
      </c>
      <c r="F36" s="5" t="n">
        <v>286.0</v>
      </c>
      <c r="G36" s="5" t="n">
        <v>330.0</v>
      </c>
      <c r="H36" s="5" t="n">
        <v>566.0</v>
      </c>
      <c r="I36" s="5" t="n">
        <v>750.0</v>
      </c>
      <c r="J36" s="5" t="n">
        <v>364.0</v>
      </c>
      <c r="K36" s="5" t="n">
        <v>167.0</v>
      </c>
      <c r="L36" s="5" t="n">
        <v>97.0</v>
      </c>
      <c r="M36" s="5" t="n">
        <v>214.0</v>
      </c>
      <c r="N36" s="11" t="n">
        <f si="5" t="shared"/>
        <v>3151.0</v>
      </c>
      <c r="O36" s="5" t="n">
        <v>50417.0</v>
      </c>
      <c r="P36" s="5" t="n">
        <v>36803.0</v>
      </c>
      <c r="Q36" s="11" t="n">
        <f si="2" t="shared"/>
        <v>2937.0</v>
      </c>
      <c r="R36" s="6" t="n">
        <f si="0" t="shared"/>
        <v>12.530813755532856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196.0</v>
      </c>
      <c r="E37" s="5" t="n">
        <v>157.0</v>
      </c>
      <c r="F37" s="5" t="n">
        <v>225.0</v>
      </c>
      <c r="G37" s="5" t="n">
        <v>218.0</v>
      </c>
      <c r="H37" s="5" t="n">
        <v>764.0</v>
      </c>
      <c r="I37" s="5" t="n">
        <v>631.0</v>
      </c>
      <c r="J37" s="5" t="n">
        <v>272.0</v>
      </c>
      <c r="K37" s="5" t="n">
        <v>236.0</v>
      </c>
      <c r="L37" s="5" t="n">
        <v>147.0</v>
      </c>
      <c r="M37" s="5" t="n">
        <v>775.0</v>
      </c>
      <c r="N37" s="11" t="n">
        <f si="5" t="shared"/>
        <v>3621.0</v>
      </c>
      <c r="O37" s="5" t="n">
        <v>147454.0</v>
      </c>
      <c r="P37" s="5" t="n">
        <v>40970.0</v>
      </c>
      <c r="Q37" s="11" t="n">
        <f si="2" t="shared"/>
        <v>2846.0</v>
      </c>
      <c r="R37" s="6" t="n">
        <f si="0" t="shared"/>
        <v>14.395643007730147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2433.0</v>
      </c>
      <c r="E38" s="5" t="n">
        <f ref="E38:M38" si="8" t="shared">E39-E26-E27-E28-E29-E30-E31-E32-E33-E34-E35-E36-E37</f>
        <v>1899.0</v>
      </c>
      <c r="F38" s="5" t="n">
        <f si="8" t="shared"/>
        <v>2372.0</v>
      </c>
      <c r="G38" s="5" t="n">
        <f si="8" t="shared"/>
        <v>2161.0</v>
      </c>
      <c r="H38" s="5" t="n">
        <f si="8" t="shared"/>
        <v>4816.0</v>
      </c>
      <c r="I38" s="5" t="n">
        <f si="8" t="shared"/>
        <v>5328.0</v>
      </c>
      <c r="J38" s="5" t="n">
        <f si="8" t="shared"/>
        <v>2376.0</v>
      </c>
      <c r="K38" s="5" t="n">
        <f si="8" t="shared"/>
        <v>1499.0</v>
      </c>
      <c r="L38" s="5" t="n">
        <f si="8" t="shared"/>
        <v>689.0</v>
      </c>
      <c r="M38" s="5" t="n">
        <f si="8" t="shared"/>
        <v>4947.0</v>
      </c>
      <c r="N38" s="11" t="n">
        <f si="5" t="shared"/>
        <v>28520.0</v>
      </c>
      <c r="O38" s="5" t="n">
        <f>O39-O26-O27-O28-O29-O30-O31-O32-O33-O34-O35-O36-O37</f>
        <v>502313.0</v>
      </c>
      <c r="P38" s="5" t="n">
        <f>P39-P26-P27-P28-P29-P30-P31-P32-P33-P34-P35-P36-P37</f>
        <v>278125.0</v>
      </c>
      <c r="Q38" s="11" t="n">
        <f si="2" t="shared"/>
        <v>23573.0</v>
      </c>
      <c r="R38" s="6" t="n">
        <f si="0" t="shared"/>
        <v>11.79845586051839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14063.0</v>
      </c>
      <c r="E39" s="5" t="n">
        <v>11668.0</v>
      </c>
      <c r="F39" s="5" t="n">
        <v>13834.0</v>
      </c>
      <c r="G39" s="5" t="n">
        <v>12437.0</v>
      </c>
      <c r="H39" s="5" t="n">
        <v>27183.0</v>
      </c>
      <c r="I39" s="5" t="n">
        <v>35094.0</v>
      </c>
      <c r="J39" s="5" t="n">
        <v>17250.0</v>
      </c>
      <c r="K39" s="5" t="n">
        <v>8208.0</v>
      </c>
      <c r="L39" s="5" t="n">
        <v>3999.0</v>
      </c>
      <c r="M39" s="5" t="n">
        <v>31039.0</v>
      </c>
      <c r="N39" s="11" t="n">
        <f si="5" t="shared"/>
        <v>174775.0</v>
      </c>
      <c r="O39" s="5" t="n">
        <v>2831523.0</v>
      </c>
      <c r="P39" s="5" t="n">
        <v>1700305.0</v>
      </c>
      <c r="Q39" s="11" t="n">
        <f si="2" t="shared"/>
        <v>143736.0</v>
      </c>
      <c r="R39" s="6" t="n">
        <f si="0" t="shared"/>
        <v>11.829360772527412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3946.0</v>
      </c>
      <c r="E40" s="5" t="n">
        <v>3181.0</v>
      </c>
      <c r="F40" s="5" t="n">
        <v>4663.0</v>
      </c>
      <c r="G40" s="5" t="n">
        <v>5361.0</v>
      </c>
      <c r="H40" s="5" t="n">
        <v>12758.0</v>
      </c>
      <c r="I40" s="5" t="n">
        <v>14813.0</v>
      </c>
      <c r="J40" s="5" t="n">
        <v>5519.0</v>
      </c>
      <c r="K40" s="5" t="n">
        <v>1701.0</v>
      </c>
      <c r="L40" s="5" t="n">
        <v>495.0</v>
      </c>
      <c r="M40" s="5" t="n">
        <v>8011.0</v>
      </c>
      <c r="N40" s="11" t="n">
        <f si="5" t="shared"/>
        <v>60448.0</v>
      </c>
      <c r="O40" s="5" t="n">
        <v>616520.0</v>
      </c>
      <c r="P40" s="5" t="n">
        <v>502983.0</v>
      </c>
      <c r="Q40" s="11" t="n">
        <f si="2" t="shared"/>
        <v>52437.0</v>
      </c>
      <c r="R40" s="6" t="n">
        <f si="0" t="shared"/>
        <v>9.592139138394645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566.0</v>
      </c>
      <c r="E41" s="5" t="n">
        <v>471.0</v>
      </c>
      <c r="F41" s="5" t="n">
        <v>727.0</v>
      </c>
      <c r="G41" s="5" t="n">
        <v>749.0</v>
      </c>
      <c r="H41" s="5" t="n">
        <v>1593.0</v>
      </c>
      <c r="I41" s="5" t="n">
        <v>1895.0</v>
      </c>
      <c r="J41" s="5" t="n">
        <v>1064.0</v>
      </c>
      <c r="K41" s="5" t="n">
        <v>398.0</v>
      </c>
      <c r="L41" s="5" t="n">
        <v>128.0</v>
      </c>
      <c r="M41" s="5" t="n">
        <v>1167.0</v>
      </c>
      <c r="N41" s="11" t="n">
        <f si="5" t="shared"/>
        <v>8758.0</v>
      </c>
      <c r="O41" s="5" t="n">
        <v>118682.0</v>
      </c>
      <c r="P41" s="5" t="n">
        <v>85613.0</v>
      </c>
      <c r="Q41" s="11" t="n">
        <f si="2" t="shared"/>
        <v>7591.0</v>
      </c>
      <c r="R41" s="6" t="n">
        <f si="0" t="shared"/>
        <v>11.278224212883678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105.0</v>
      </c>
      <c r="E42" s="5" t="n">
        <f ref="E42:M42" si="9" t="shared">E43-E40-E41</f>
        <v>51.0</v>
      </c>
      <c r="F42" s="5" t="n">
        <f si="9" t="shared"/>
        <v>27.0</v>
      </c>
      <c r="G42" s="5" t="n">
        <f si="9" t="shared"/>
        <v>45.0</v>
      </c>
      <c r="H42" s="5" t="n">
        <f si="9" t="shared"/>
        <v>192.0</v>
      </c>
      <c r="I42" s="5" t="n">
        <f si="9" t="shared"/>
        <v>176.0</v>
      </c>
      <c r="J42" s="5" t="n">
        <f si="9" t="shared"/>
        <v>156.0</v>
      </c>
      <c r="K42" s="5" t="n">
        <f si="9" t="shared"/>
        <v>75.0</v>
      </c>
      <c r="L42" s="5" t="n">
        <f si="9" t="shared"/>
        <v>29.0</v>
      </c>
      <c r="M42" s="5" t="n">
        <f si="9" t="shared"/>
        <v>115.0</v>
      </c>
      <c r="N42" s="11" t="n">
        <f si="5" t="shared"/>
        <v>971.0</v>
      </c>
      <c r="O42" s="5" t="n">
        <f>O43-O40-O41</f>
        <v>40919.0</v>
      </c>
      <c r="P42" s="5" t="n">
        <f>P43-P40-P41</f>
        <v>12400.0</v>
      </c>
      <c r="Q42" s="11" t="n">
        <f si="2" t="shared"/>
        <v>856.0</v>
      </c>
      <c r="R42" s="6" t="n">
        <f si="0" t="shared"/>
        <v>14.485981308411215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4617.0</v>
      </c>
      <c r="E43" s="5" t="n">
        <v>3703.0</v>
      </c>
      <c r="F43" s="5" t="n">
        <v>5417.0</v>
      </c>
      <c r="G43" s="5" t="n">
        <v>6155.0</v>
      </c>
      <c r="H43" s="5" t="n">
        <v>14543.0</v>
      </c>
      <c r="I43" s="5" t="n">
        <v>16884.0</v>
      </c>
      <c r="J43" s="5" t="n">
        <v>6739.0</v>
      </c>
      <c r="K43" s="5" t="n">
        <v>2174.0</v>
      </c>
      <c r="L43" s="5" t="n">
        <v>652.0</v>
      </c>
      <c r="M43" s="5" t="n">
        <v>9293.0</v>
      </c>
      <c r="N43" s="11" t="n">
        <f si="5" t="shared"/>
        <v>70177.0</v>
      </c>
      <c r="O43" s="5" t="n">
        <v>776121.0</v>
      </c>
      <c r="P43" s="5" t="n">
        <v>600996.0</v>
      </c>
      <c r="Q43" s="11" t="n">
        <f si="2" t="shared"/>
        <v>60884.0</v>
      </c>
      <c r="R43" s="6" t="n">
        <f si="0" t="shared"/>
        <v>9.87116483805269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60.0</v>
      </c>
      <c r="E44" s="8" t="n">
        <v>61.0</v>
      </c>
      <c r="F44" s="8" t="n">
        <v>88.0</v>
      </c>
      <c r="G44" s="8" t="n">
        <v>90.0</v>
      </c>
      <c r="H44" s="8" t="n">
        <v>231.0</v>
      </c>
      <c r="I44" s="8" t="n">
        <v>376.0</v>
      </c>
      <c r="J44" s="8" t="n">
        <v>202.0</v>
      </c>
      <c r="K44" s="8" t="n">
        <v>189.0</v>
      </c>
      <c r="L44" s="8" t="n">
        <v>95.0</v>
      </c>
      <c r="M44" s="8" t="n">
        <v>703.0</v>
      </c>
      <c r="N44" s="11" t="n">
        <f si="5" t="shared"/>
        <v>2095.0</v>
      </c>
      <c r="O44" s="8" t="n">
        <v>238147.0</v>
      </c>
      <c r="P44" s="8" t="n">
        <v>26582.0</v>
      </c>
      <c r="Q44" s="11" t="n">
        <f si="2" t="shared"/>
        <v>1392.0</v>
      </c>
      <c r="R44" s="6" t="n">
        <f si="0" t="shared"/>
        <v>19.096264367816094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56.0</v>
      </c>
      <c r="E45" s="8" t="n">
        <f ref="E45:M45" si="10" t="shared">E46-E44</f>
        <v>126.0</v>
      </c>
      <c r="F45" s="8" t="n">
        <f si="10" t="shared"/>
        <v>146.0</v>
      </c>
      <c r="G45" s="8" t="n">
        <f si="10" t="shared"/>
        <v>180.0</v>
      </c>
      <c r="H45" s="8" t="n">
        <f si="10" t="shared"/>
        <v>515.0</v>
      </c>
      <c r="I45" s="8" t="n">
        <f si="10" t="shared"/>
        <v>477.0</v>
      </c>
      <c r="J45" s="8" t="n">
        <f si="10" t="shared"/>
        <v>375.0</v>
      </c>
      <c r="K45" s="8" t="n">
        <f si="10" t="shared"/>
        <v>160.0</v>
      </c>
      <c r="L45" s="8" t="n">
        <f si="10" t="shared"/>
        <v>169.0</v>
      </c>
      <c r="M45" s="8" t="n">
        <f si="10" t="shared"/>
        <v>793.0</v>
      </c>
      <c r="N45" s="11" t="n">
        <f si="5" t="shared"/>
        <v>2997.0</v>
      </c>
      <c r="O45" s="8" t="n">
        <f>O46-O44</f>
        <v>330957.0</v>
      </c>
      <c r="P45" s="8" t="n">
        <f>P46-P44</f>
        <v>39725.0</v>
      </c>
      <c r="Q45" s="11" t="n">
        <f si="2" t="shared"/>
        <v>2204.0</v>
      </c>
      <c r="R45" s="6" t="n">
        <f si="0" t="shared"/>
        <v>18.02404718693285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116.0</v>
      </c>
      <c r="E46" s="8" t="n">
        <v>187.0</v>
      </c>
      <c r="F46" s="8" t="n">
        <v>234.0</v>
      </c>
      <c r="G46" s="8" t="n">
        <v>270.0</v>
      </c>
      <c r="H46" s="8" t="n">
        <v>746.0</v>
      </c>
      <c r="I46" s="8" t="n">
        <v>853.0</v>
      </c>
      <c r="J46" s="8" t="n">
        <v>577.0</v>
      </c>
      <c r="K46" s="8" t="n">
        <v>349.0</v>
      </c>
      <c r="L46" s="8" t="n">
        <v>264.0</v>
      </c>
      <c r="M46" s="8" t="n">
        <v>1496.0</v>
      </c>
      <c r="N46" s="11" t="n">
        <f si="5" t="shared"/>
        <v>5092.0</v>
      </c>
      <c r="O46" s="8" t="n">
        <v>569104.0</v>
      </c>
      <c r="P46" s="8" t="n">
        <v>66307.0</v>
      </c>
      <c r="Q46" s="11" t="n">
        <f si="2" t="shared"/>
        <v>3596.0</v>
      </c>
      <c r="R46" s="6" t="n">
        <f si="0" t="shared"/>
        <v>18.43909899888765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11.0</v>
      </c>
      <c r="E47" s="5" t="n">
        <v>18.0</v>
      </c>
      <c r="F47" s="5" t="n">
        <v>22.0</v>
      </c>
      <c r="G47" s="5" t="n">
        <v>28.0</v>
      </c>
      <c r="H47" s="5" t="n">
        <v>30.0</v>
      </c>
      <c r="I47" s="5" t="n">
        <v>30.0</v>
      </c>
      <c r="J47" s="5" t="n">
        <v>14.0</v>
      </c>
      <c r="K47" s="5" t="n">
        <v>21.0</v>
      </c>
      <c r="L47" s="5" t="n">
        <v>5.0</v>
      </c>
      <c r="M47" s="5" t="n">
        <v>70.0</v>
      </c>
      <c r="N47" s="11" t="n">
        <f si="5" t="shared"/>
        <v>249.0</v>
      </c>
      <c r="O47" s="5" t="n">
        <v>24180.0</v>
      </c>
      <c r="P47" s="5" t="n">
        <v>2384.0</v>
      </c>
      <c r="Q47" s="11" t="n">
        <f si="2" t="shared"/>
        <v>179.0</v>
      </c>
      <c r="R47" s="6" t="n">
        <f si="0" t="shared"/>
        <v>13.318435754189943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202173.0</v>
      </c>
      <c r="E48" s="5" t="n">
        <f ref="E48:M48" si="11" t="shared">E47+E46+E43+E39+E25+E18</f>
        <v>452885.0</v>
      </c>
      <c r="F48" s="5" t="n">
        <f si="11" t="shared"/>
        <v>810596.0</v>
      </c>
      <c r="G48" s="5" t="n">
        <f si="11" t="shared"/>
        <v>513441.0</v>
      </c>
      <c r="H48" s="5" t="n">
        <f si="11" t="shared"/>
        <v>580768.0</v>
      </c>
      <c r="I48" s="5" t="n">
        <f si="11" t="shared"/>
        <v>374653.0</v>
      </c>
      <c r="J48" s="5" t="n">
        <f si="11" t="shared"/>
        <v>111364.0</v>
      </c>
      <c r="K48" s="5" t="n">
        <f si="11" t="shared"/>
        <v>64601.0</v>
      </c>
      <c r="L48" s="5" t="n">
        <f si="11" t="shared"/>
        <v>43588.0</v>
      </c>
      <c r="M48" s="5" t="n">
        <f si="11" t="shared"/>
        <v>470868.0</v>
      </c>
      <c r="N48" s="11" t="n">
        <f si="5" t="shared"/>
        <v>3624937.0</v>
      </c>
      <c r="O48" s="5" t="n">
        <f>O47+O46+O43+O39+O25+O18</f>
        <v>1.8504769E8</v>
      </c>
      <c r="P48" s="5" t="n">
        <f>P47+P46+P43+P39+P25+P18</f>
        <v>2.1630455E7</v>
      </c>
      <c r="Q48" s="11" t="n">
        <f si="2" t="shared"/>
        <v>3154069.0</v>
      </c>
      <c r="R48" s="6" t="n">
        <f si="0" t="shared"/>
        <v>6.857952378340486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5.577283136231057</v>
      </c>
      <c r="E49" s="6" t="n">
        <f ref="E49" si="13" t="shared">E48/$N$48*100</f>
        <v>12.493596440434688</v>
      </c>
      <c r="F49" s="6" t="n">
        <f ref="F49" si="14" t="shared">F48/$N$48*100</f>
        <v>22.361657595704422</v>
      </c>
      <c r="G49" s="6" t="n">
        <f ref="G49" si="15" t="shared">G48/$N$48*100</f>
        <v>14.164135818084564</v>
      </c>
      <c r="H49" s="6" t="n">
        <f ref="H49" si="16" t="shared">H48/$N$48*100</f>
        <v>16.021464648902864</v>
      </c>
      <c r="I49" s="6" t="n">
        <f ref="I49" si="17" t="shared">I48/$N$48*100</f>
        <v>10.335434795142646</v>
      </c>
      <c r="J49" s="6" t="n">
        <f ref="J49" si="18" t="shared">J48/$N$48*100</f>
        <v>3.0721637369146</v>
      </c>
      <c r="K49" s="6" t="n">
        <f ref="K49" si="19" t="shared">K48/$N$48*100</f>
        <v>1.7821275238714493</v>
      </c>
      <c r="L49" s="6" t="n">
        <f ref="L49" si="20" t="shared">L48/$N$48*100</f>
        <v>1.2024484839322724</v>
      </c>
      <c r="M49" s="6" t="n">
        <f ref="M49" si="21" t="shared">M48/$N$48*100</f>
        <v>12.989687820781437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