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<sst xmlns="http://schemas.openxmlformats.org/spreadsheetml/2006/main" count="98" uniqueCount="56">
  <si>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</si>
  <si>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</si>
  <si>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</si>
  <si>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</si>
  <si>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</si>
  <si>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</si>
  <si>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</si>
  <si>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</si>
  <si>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</si>
  <si>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</si>
  <si>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</si>
  <si>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</si>
  <si>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</si>
  <si>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</si>
  <si>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</si>
  <si>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</si>
  <si>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</si>
  <si>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</si>
  <si>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</si>
  <si>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</si>
  <si>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</si>
  <si>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</si>
  <si>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</si>
  <si>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</si>
  <si>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</si>
  <si>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</si>
  <si>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</si>
  <si>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</si>
  <si>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</si>
  <si>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</si>
  <si>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</si>
  <si>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</si>
  <si>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</si>
  <si>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</si>
  <si>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</si>
  <si>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</si>
  <si>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</si>
  <si>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</si>
  <si>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</si>
  <si>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</si>
  <si>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</si>
  <si>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</si>
  <si>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</si>
  <si>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</si>
  <si>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</si>
  <si>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</si>
  <si>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</si>
  <si>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</si>
  <si>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</si>
  <si>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</si>
  <si>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</si>
  <si>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</si>
  <si>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</si>
  <si>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114年4月來臺旅客人次及成長率－按國籍分
Table 1-3 Visitor Arrivals by Nationality,
 April, 2025</t>
  </si>
  <si>
    <t>114年4月
Apr.., 2025</t>
  </si>
  <si>
    <t>113年4月
Apr..,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</si>
</sst>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97308.0</v>
      </c>
      <c r="E3" s="4" t="n">
        <v>86431.0</v>
      </c>
      <c r="F3" s="5" t="n">
        <f>IF(E3=0,"-",(D3-E3)/E3*100)</f>
        <v>12.584605060684245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80634.0</v>
      </c>
      <c r="E4" s="4" t="n">
        <v>69277.0</v>
      </c>
      <c r="F4" s="5" t="n">
        <f ref="F4:F46" si="0" t="shared">IF(E4=0,"-",(D4-E4)/E4*100)</f>
        <v>16.393608268256422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4755.0</v>
      </c>
      <c r="E5" s="4" t="n">
        <v>3345.0</v>
      </c>
      <c r="F5" s="5" t="n">
        <f si="0" t="shared"/>
        <v>42.152466367713004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1988.0</v>
      </c>
      <c r="E6" s="4" t="n">
        <v>1385.0</v>
      </c>
      <c r="F6" s="5" t="n">
        <f si="0" t="shared"/>
        <v>43.537906137184116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35855.0</v>
      </c>
      <c r="E7" s="4" t="n">
        <v>43814.0</v>
      </c>
      <c r="F7" s="5" t="n">
        <f si="0" t="shared"/>
        <v>-18.16542657598028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33023.0</v>
      </c>
      <c r="E8" s="4" t="n">
        <v>33688.0</v>
      </c>
      <c r="F8" s="5" t="n">
        <f si="0" t="shared"/>
        <v>-1.9739966753740203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21951.0</v>
      </c>
      <c r="E9" s="4" t="n">
        <v>23502.0</v>
      </c>
      <c r="F9" s="5" t="n">
        <f si="0" t="shared"/>
        <v>-6.599438345672709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59618.0</v>
      </c>
      <c r="E10" s="4" t="n">
        <v>36355.0</v>
      </c>
      <c r="F10" s="5" t="n">
        <f si="0" t="shared"/>
        <v>63.98844725622336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42230.0</v>
      </c>
      <c r="E11" s="4" t="n">
        <v>42504.0</v>
      </c>
      <c r="F11" s="5" t="n">
        <f si="0" t="shared"/>
        <v>-0.6446452098626012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37973.0</v>
      </c>
      <c r="E12" s="4" t="n">
        <v>33329.0</v>
      </c>
      <c r="F12" s="5" t="n">
        <f si="0" t="shared"/>
        <v>13.933811395481413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3063.0</v>
      </c>
      <c r="E13" s="4" t="n">
        <f>E14-E7-E8-E9-E10-E11-E12</f>
        <v>2797.0</v>
      </c>
      <c r="F13" s="5" t="n">
        <f si="0" t="shared"/>
        <v>9.510189488737932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233713.0</v>
      </c>
      <c r="E14" s="4" t="n">
        <v>215989.0</v>
      </c>
      <c r="F14" s="5" t="n">
        <f si="0" t="shared"/>
        <v>8.20597345235174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687.0</v>
      </c>
      <c r="E15" s="4" t="n">
        <f>E16-E3-E4-E5-E6-E14</f>
        <v>528.0</v>
      </c>
      <c r="F15" s="5" t="n">
        <f si="0" t="shared"/>
        <v>30.113636363636363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419085.0</v>
      </c>
      <c r="E16" s="4" t="n">
        <v>376955.0</v>
      </c>
      <c r="F16" s="5" t="n">
        <f si="0" t="shared"/>
        <v>11.176400366091443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14370.0</v>
      </c>
      <c r="E17" s="4" t="n">
        <v>12016.0</v>
      </c>
      <c r="F17" s="5" t="n">
        <f si="0" t="shared"/>
        <v>19.590545938748335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67533.0</v>
      </c>
      <c r="E18" s="4" t="n">
        <v>52398.0</v>
      </c>
      <c r="F18" s="5" t="n">
        <f si="0" t="shared"/>
        <v>28.884690255353256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618.0</v>
      </c>
      <c r="E19" s="4" t="n">
        <v>404.0</v>
      </c>
      <c r="F19" s="5" t="n">
        <f si="0" t="shared"/>
        <v>52.97029702970298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498.0</v>
      </c>
      <c r="E20" s="4" t="n">
        <v>379.0</v>
      </c>
      <c r="F20" s="5" t="n">
        <f si="0" t="shared"/>
        <v>31.398416886543533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98.0</v>
      </c>
      <c r="E21" s="4" t="n">
        <v>102.0</v>
      </c>
      <c r="F21" s="5" t="n">
        <f si="0" t="shared"/>
        <v>-3.9215686274509802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1223.0</v>
      </c>
      <c r="E22" s="4" t="n">
        <f>E23-E17-E18-E19-E20-E21</f>
        <v>1002.0</v>
      </c>
      <c r="F22" s="5" t="n">
        <f>IF(E22=0,"-",(D22-E22)/E22*100)</f>
        <v>22.055888223552895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84340.0</v>
      </c>
      <c r="E23" s="4" t="n">
        <v>66301.0</v>
      </c>
      <c r="F23" s="5" t="n">
        <f si="0" t="shared"/>
        <v>27.207734423311862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950.0</v>
      </c>
      <c r="E24" s="4" t="n">
        <v>671.0</v>
      </c>
      <c r="F24" s="5" t="n">
        <f si="0" t="shared"/>
        <v>41.57973174366617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6158.0</v>
      </c>
      <c r="E25" s="4" t="n">
        <v>5736.0</v>
      </c>
      <c r="F25" s="5" t="n">
        <f si="0" t="shared"/>
        <v>7.357043235704324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14130.0</v>
      </c>
      <c r="E26" s="4" t="n">
        <v>7929.0</v>
      </c>
      <c r="F26" s="5" t="n">
        <f si="0" t="shared"/>
        <v>78.20658342792282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2349.0</v>
      </c>
      <c r="E27" s="4" t="n">
        <v>1756.0</v>
      </c>
      <c r="F27" s="5" t="n">
        <f si="0" t="shared"/>
        <v>33.769931662870164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3059.0</v>
      </c>
      <c r="E28" s="4" t="n">
        <v>2371.0</v>
      </c>
      <c r="F28" s="5" t="n">
        <f si="0" t="shared"/>
        <v>29.01729228173766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1528.0</v>
      </c>
      <c r="E29" s="4" t="n">
        <v>994.0</v>
      </c>
      <c r="F29" s="5" t="n">
        <f si="0" t="shared"/>
        <v>53.72233400402414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1416.0</v>
      </c>
      <c r="E30" s="4" t="n">
        <v>1001.0</v>
      </c>
      <c r="F30" s="5" t="n">
        <f si="0" t="shared"/>
        <v>41.45854145854146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11295.0</v>
      </c>
      <c r="E31" s="4" t="n">
        <v>8581.0</v>
      </c>
      <c r="F31" s="5" t="n">
        <f si="0" t="shared"/>
        <v>31.628015382822518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1192.0</v>
      </c>
      <c r="E32" s="4" t="n">
        <v>866.0</v>
      </c>
      <c r="F32" s="5" t="n">
        <f si="0" t="shared"/>
        <v>37.644341801385686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247.0</v>
      </c>
      <c r="E33" s="4" t="n">
        <v>188.0</v>
      </c>
      <c r="F33" s="5" t="n">
        <f si="0" t="shared"/>
        <v>31.382978723404253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741.0</v>
      </c>
      <c r="E34" s="4" t="n">
        <v>660.0</v>
      </c>
      <c r="F34" s="5" t="n">
        <f si="0" t="shared"/>
        <v>12.272727272727273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8967.0</v>
      </c>
      <c r="E35" s="4" t="n">
        <f>E36-E24-E25-E26-E27-E28-E29-E30-E31-E32-E33-E34</f>
        <v>6796.0</v>
      </c>
      <c r="F35" s="5" t="n">
        <f si="0" t="shared"/>
        <v>31.945261918775753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52032.0</v>
      </c>
      <c r="E36" s="4" t="n">
        <v>37549.0</v>
      </c>
      <c r="F36" s="5" t="n">
        <f si="0" t="shared"/>
        <v>38.57093397959999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14561.0</v>
      </c>
      <c r="E37" s="4" t="n">
        <v>11964.0</v>
      </c>
      <c r="F37" s="5" t="n">
        <f si="0" t="shared"/>
        <v>21.706787027749915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2624.0</v>
      </c>
      <c r="E38" s="4" t="n">
        <v>2001.0</v>
      </c>
      <c r="F38" s="5" t="n">
        <f si="0" t="shared"/>
        <v>31.134432783608197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223.0</v>
      </c>
      <c r="E39" s="4" t="n">
        <f>E40-E37-E38</f>
        <v>130.0</v>
      </c>
      <c r="F39" s="5" t="n">
        <f si="0" t="shared"/>
        <v>71.53846153846153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17408.0</v>
      </c>
      <c r="E40" s="4" t="n">
        <v>14095.0</v>
      </c>
      <c r="F40" s="5" t="n">
        <f si="0" t="shared"/>
        <v>23.504788932245475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448.0</v>
      </c>
      <c r="E41" s="4" t="n">
        <v>408.0</v>
      </c>
      <c r="F41" s="5" t="n">
        <f si="0" t="shared"/>
        <v>9.803921568627452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621.0</v>
      </c>
      <c r="E42" s="4" t="n">
        <f>E43-E41</f>
        <v>526.0</v>
      </c>
      <c r="F42" s="5" t="n">
        <f si="0" t="shared"/>
        <v>18.06083650190114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1069.0</v>
      </c>
      <c r="E43" s="4" t="n">
        <v>934.0</v>
      </c>
      <c r="F43" s="5" t="n">
        <f si="0" t="shared"/>
        <v>14.453961456102785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51.0</v>
      </c>
      <c r="E44" s="4" t="n">
        <v>77.0</v>
      </c>
      <c r="F44" s="5" t="n">
        <f si="0" t="shared"/>
        <v>-33.76623376623377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177164.0</v>
      </c>
      <c r="E45" s="4" t="n">
        <v>114235.0</v>
      </c>
      <c r="F45" s="5" t="n">
        <f si="0" t="shared"/>
        <v>55.08731999824922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751149.0</v>
      </c>
      <c r="E46" s="8" t="n">
        <f>E44+E43+E40+E36+E23+E16+E45</f>
        <v>610146.0</v>
      </c>
      <c r="F46" s="5" t="n">
        <f si="0" t="shared"/>
        <v>23.109714724016875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