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<sst xmlns="http://schemas.openxmlformats.org/spreadsheetml/2006/main" count="118" uniqueCount="73">
  <si>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</si>
  <si>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</si>
  <si>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</si>
  <si>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</si>
  <si>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</si>
  <si>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</si>
  <si>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</si>
  <si>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</si>
  <si>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</si>
  <si>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</si>
  <si>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</si>
  <si>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</si>
  <si>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</si>
  <si>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</si>
  <si>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</si>
  <si>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</si>
  <si>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</si>
  <si>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</si>
  <si>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</si>
  <si>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</si>
  <si>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</si>
  <si>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</si>
  <si>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</si>
  <si>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</si>
  <si>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</si>
  <si>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</si>
  <si>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</si>
  <si>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</si>
  <si>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</si>
  <si>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</si>
  <si>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</si>
  <si>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</si>
  <si>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</si>
  <si>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</si>
  <si>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</si>
  <si>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</si>
  <si>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</si>
  <si>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</si>
  <si>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</si>
  <si>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</si>
  <si>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</si>
  <si>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</si>
  <si>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</si>
  <si>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</si>
  <si>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</si>
  <si>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</si>
  <si>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</si>
  <si>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</si>
  <si>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</si>
  <si>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</si>
  <si>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</si>
  <si>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</si>
  <si>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</si>
  <si>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</si>
  <si>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</si>
  <si>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</si>
  <si>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</si>
  <si>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</si>
  <si>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</si>
  <si>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</si>
  <si>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</si>
  <si>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</si>
  <si>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</si>
  <si>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</si>
  <si>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</si>
  <si>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</si>
  <si>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</si>
  <si>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</si>
  <si>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</si>
  <si>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</si>
  <si>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</si>
  <si>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114年1至3月來臺旅客人次～按停留夜數分
Table 1-8  Visitor Arrivals  by Length of Stay,
January-March,2025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</si>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</sst>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14082.0</v>
      </c>
      <c r="E3" s="4" t="n">
        <v>49536.0</v>
      </c>
      <c r="F3" s="4" t="n">
        <v>71715.0</v>
      </c>
      <c r="G3" s="4" t="n">
        <v>63123.0</v>
      </c>
      <c r="H3" s="4" t="n">
        <v>50151.0</v>
      </c>
      <c r="I3" s="4" t="n">
        <v>14492.0</v>
      </c>
      <c r="J3" s="4" t="n">
        <v>3548.0</v>
      </c>
      <c r="K3" s="4" t="n">
        <v>692.0</v>
      </c>
      <c r="L3" s="4" t="n">
        <v>425.0</v>
      </c>
      <c r="M3" s="4" t="n">
        <v>18031.0</v>
      </c>
      <c r="N3" s="11" t="n">
        <f>SUM(D3:M3)</f>
        <v>285795.0</v>
      </c>
      <c r="O3" s="4" t="n">
        <v>2443932.0</v>
      </c>
      <c r="P3" s="4" t="n">
        <v>1151027.0</v>
      </c>
      <c r="Q3" s="11" t="n">
        <f>SUM(D3:L3)</f>
        <v>267764.0</v>
      </c>
      <c r="R3" s="6" t="n">
        <f ref="R3:R48" si="0" t="shared">IF(P3&lt;&gt;0,P3/SUM(D3:L3),0)</f>
        <v>4.2986622548214095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30373.0</v>
      </c>
      <c r="E4" s="5" t="n">
        <v>15584.0</v>
      </c>
      <c r="F4" s="5" t="n">
        <v>9482.0</v>
      </c>
      <c r="G4" s="5" t="n">
        <v>10057.0</v>
      </c>
      <c r="H4" s="5" t="n">
        <v>20733.0</v>
      </c>
      <c r="I4" s="5" t="n">
        <v>17699.0</v>
      </c>
      <c r="J4" s="5" t="n">
        <v>6638.0</v>
      </c>
      <c r="K4" s="5" t="n">
        <v>3847.0</v>
      </c>
      <c r="L4" s="5" t="n">
        <v>3631.0</v>
      </c>
      <c r="M4" s="5" t="n">
        <v>43028.0</v>
      </c>
      <c r="N4" s="11" t="n">
        <f ref="N4:N14" si="1" t="shared">SUM(D4:M4)</f>
        <v>161072.0</v>
      </c>
      <c r="O4" s="5" t="n">
        <v>4265345.0</v>
      </c>
      <c r="P4" s="5" t="n">
        <v>1051825.0</v>
      </c>
      <c r="Q4" s="11" t="n">
        <f ref="Q4:Q48" si="2" t="shared">SUM(D4:L4)</f>
        <v>118044.0</v>
      </c>
      <c r="R4" s="6" t="n">
        <f si="0" t="shared"/>
        <v>8.910448646267493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18867.0</v>
      </c>
      <c r="E5" s="5" t="n">
        <v>110027.0</v>
      </c>
      <c r="F5" s="5" t="n">
        <v>136207.0</v>
      </c>
      <c r="G5" s="5" t="n">
        <v>44238.0</v>
      </c>
      <c r="H5" s="5" t="n">
        <v>30782.0</v>
      </c>
      <c r="I5" s="5" t="n">
        <v>13770.0</v>
      </c>
      <c r="J5" s="5" t="n">
        <v>6822.0</v>
      </c>
      <c r="K5" s="5" t="n">
        <v>4880.0</v>
      </c>
      <c r="L5" s="5" t="n">
        <v>2731.0</v>
      </c>
      <c r="M5" s="5" t="n">
        <v>17725.0</v>
      </c>
      <c r="N5" s="11" t="n">
        <f si="1" t="shared"/>
        <v>386049.0</v>
      </c>
      <c r="O5" s="5" t="n">
        <v>2802056.0</v>
      </c>
      <c r="P5" s="5" t="n">
        <v>1713360.0</v>
      </c>
      <c r="Q5" s="11" t="n">
        <f si="2" t="shared"/>
        <v>368324.0</v>
      </c>
      <c r="R5" s="6" t="n">
        <f si="0" t="shared"/>
        <v>4.651773981603154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7044.0</v>
      </c>
      <c r="E6" s="5" t="n">
        <v>41657.0</v>
      </c>
      <c r="F6" s="5" t="n">
        <v>170952.0</v>
      </c>
      <c r="G6" s="5" t="n">
        <v>56315.0</v>
      </c>
      <c r="H6" s="5" t="n">
        <v>25305.0</v>
      </c>
      <c r="I6" s="5" t="n">
        <v>6732.0</v>
      </c>
      <c r="J6" s="5" t="n">
        <v>3061.0</v>
      </c>
      <c r="K6" s="5" t="n">
        <v>2047.0</v>
      </c>
      <c r="L6" s="5" t="n">
        <v>1038.0</v>
      </c>
      <c r="M6" s="5" t="n">
        <v>7777.0</v>
      </c>
      <c r="N6" s="11" t="n">
        <f si="1" t="shared"/>
        <v>321928.0</v>
      </c>
      <c r="O6" s="5" t="n">
        <v>1643571.0</v>
      </c>
      <c r="P6" s="5" t="n">
        <v>1272093.0</v>
      </c>
      <c r="Q6" s="11" t="n">
        <f si="2" t="shared"/>
        <v>314151.0</v>
      </c>
      <c r="R6" s="6" t="n">
        <f si="0" t="shared"/>
        <v>4.049304315440664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498.0</v>
      </c>
      <c r="E7" s="5" t="n">
        <v>476.0</v>
      </c>
      <c r="F7" s="5" t="n">
        <v>737.0</v>
      </c>
      <c r="G7" s="5" t="n">
        <v>1608.0</v>
      </c>
      <c r="H7" s="5" t="n">
        <v>1595.0</v>
      </c>
      <c r="I7" s="5" t="n">
        <v>1183.0</v>
      </c>
      <c r="J7" s="5" t="n">
        <v>773.0</v>
      </c>
      <c r="K7" s="5" t="n">
        <v>728.0</v>
      </c>
      <c r="L7" s="5" t="n">
        <v>410.0</v>
      </c>
      <c r="M7" s="5" t="n">
        <v>2900.0</v>
      </c>
      <c r="N7" s="11" t="n">
        <f si="1" t="shared"/>
        <v>10908.0</v>
      </c>
      <c r="O7" s="5" t="n">
        <v>799020.0</v>
      </c>
      <c r="P7" s="5" t="n">
        <v>114631.0</v>
      </c>
      <c r="Q7" s="11" t="n">
        <f si="2" t="shared"/>
        <v>8008.0</v>
      </c>
      <c r="R7" s="6" t="n">
        <f si="0" t="shared"/>
        <v>14.31456043956044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314.0</v>
      </c>
      <c r="E8" s="5" t="n">
        <v>595.0</v>
      </c>
      <c r="F8" s="5" t="n">
        <v>697.0</v>
      </c>
      <c r="G8" s="5" t="n">
        <v>642.0</v>
      </c>
      <c r="H8" s="5" t="n">
        <v>1117.0</v>
      </c>
      <c r="I8" s="5" t="n">
        <v>1273.0</v>
      </c>
      <c r="J8" s="5" t="n">
        <v>672.0</v>
      </c>
      <c r="K8" s="5" t="n">
        <v>211.0</v>
      </c>
      <c r="L8" s="5" t="n">
        <v>104.0</v>
      </c>
      <c r="M8" s="5" t="n">
        <v>704.0</v>
      </c>
      <c r="N8" s="11" t="n">
        <f si="1" t="shared"/>
        <v>6329.0</v>
      </c>
      <c r="O8" s="5" t="n">
        <v>135786.0</v>
      </c>
      <c r="P8" s="5" t="n">
        <v>58768.0</v>
      </c>
      <c r="Q8" s="11" t="n">
        <f si="2" t="shared"/>
        <v>5625.0</v>
      </c>
      <c r="R8" s="6" t="n">
        <f si="0" t="shared"/>
        <v>10.447644444444444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2812.0</v>
      </c>
      <c r="E9" s="5" t="n">
        <v>2843.0</v>
      </c>
      <c r="F9" s="5" t="n">
        <v>6545.0</v>
      </c>
      <c r="G9" s="5" t="n">
        <v>12359.0</v>
      </c>
      <c r="H9" s="5" t="n">
        <v>39599.0</v>
      </c>
      <c r="I9" s="5" t="n">
        <v>16835.0</v>
      </c>
      <c r="J9" s="5" t="n">
        <v>5518.0</v>
      </c>
      <c r="K9" s="5" t="n">
        <v>3686.0</v>
      </c>
      <c r="L9" s="5" t="n">
        <v>1808.0</v>
      </c>
      <c r="M9" s="5" t="n">
        <v>14588.0</v>
      </c>
      <c r="N9" s="11" t="n">
        <f si="1" t="shared"/>
        <v>106593.0</v>
      </c>
      <c r="O9" s="5" t="n">
        <v>4255237.0</v>
      </c>
      <c r="P9" s="5" t="n">
        <v>904385.0</v>
      </c>
      <c r="Q9" s="11" t="n">
        <f si="2" t="shared"/>
        <v>92005.0</v>
      </c>
      <c r="R9" s="6" t="n">
        <f si="0" t="shared"/>
        <v>9.82973751426553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2594.0</v>
      </c>
      <c r="E10" s="5" t="n">
        <v>4953.0</v>
      </c>
      <c r="F10" s="5" t="n">
        <v>9963.0</v>
      </c>
      <c r="G10" s="5" t="n">
        <v>15689.0</v>
      </c>
      <c r="H10" s="5" t="n">
        <v>41255.0</v>
      </c>
      <c r="I10" s="5" t="n">
        <v>22968.0</v>
      </c>
      <c r="J10" s="5" t="n">
        <v>3229.0</v>
      </c>
      <c r="K10" s="5" t="n">
        <v>794.0</v>
      </c>
      <c r="L10" s="5" t="n">
        <v>239.0</v>
      </c>
      <c r="M10" s="5" t="n">
        <v>1701.0</v>
      </c>
      <c r="N10" s="11" t="n">
        <f si="1" t="shared"/>
        <v>103385.0</v>
      </c>
      <c r="O10" s="5" t="n">
        <v>825825.0</v>
      </c>
      <c r="P10" s="5" t="n">
        <v>694831.0</v>
      </c>
      <c r="Q10" s="11" t="n">
        <f si="2" t="shared"/>
        <v>101684.0</v>
      </c>
      <c r="R10" s="6" t="n">
        <f si="0" t="shared"/>
        <v>6.833238267574053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2916.0</v>
      </c>
      <c r="E11" s="5" t="n">
        <v>876.0</v>
      </c>
      <c r="F11" s="5" t="n">
        <v>1368.0</v>
      </c>
      <c r="G11" s="5" t="n">
        <v>2445.0</v>
      </c>
      <c r="H11" s="5" t="n">
        <v>6766.0</v>
      </c>
      <c r="I11" s="5" t="n">
        <v>7145.0</v>
      </c>
      <c r="J11" s="5" t="n">
        <v>1862.0</v>
      </c>
      <c r="K11" s="5" t="n">
        <v>1762.0</v>
      </c>
      <c r="L11" s="5" t="n">
        <v>847.0</v>
      </c>
      <c r="M11" s="5" t="n">
        <v>26787.0</v>
      </c>
      <c r="N11" s="11" t="n">
        <f si="1" t="shared"/>
        <v>52774.0</v>
      </c>
      <c r="O11" s="5" t="n">
        <v>2.9093825E7</v>
      </c>
      <c r="P11" s="5" t="n">
        <v>320809.0</v>
      </c>
      <c r="Q11" s="11" t="n">
        <f si="2" t="shared"/>
        <v>25987.0</v>
      </c>
      <c r="R11" s="6" t="n">
        <f si="0" t="shared"/>
        <v>12.344980182398892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3199.0</v>
      </c>
      <c r="E12" s="5" t="n">
        <v>7463.0</v>
      </c>
      <c r="F12" s="5" t="n">
        <v>25717.0</v>
      </c>
      <c r="G12" s="5" t="n">
        <v>28674.0</v>
      </c>
      <c r="H12" s="5" t="n">
        <v>31858.0</v>
      </c>
      <c r="I12" s="5" t="n">
        <v>15483.0</v>
      </c>
      <c r="J12" s="5" t="n">
        <v>1205.0</v>
      </c>
      <c r="K12" s="5" t="n">
        <v>1185.0</v>
      </c>
      <c r="L12" s="5" t="n">
        <v>845.0</v>
      </c>
      <c r="M12" s="5" t="n">
        <v>26769.0</v>
      </c>
      <c r="N12" s="11" t="n">
        <f si="1" t="shared"/>
        <v>142398.0</v>
      </c>
      <c r="O12" s="5" t="n">
        <v>1.4631674E7</v>
      </c>
      <c r="P12" s="5" t="n">
        <v>707416.0</v>
      </c>
      <c r="Q12" s="11" t="n">
        <f si="2" t="shared"/>
        <v>115629.0</v>
      </c>
      <c r="R12" s="6" t="n">
        <f si="0" t="shared"/>
        <v>6.117980783367495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1858.0</v>
      </c>
      <c r="E13" s="5" t="n">
        <v>7792.0</v>
      </c>
      <c r="F13" s="5" t="n">
        <v>21827.0</v>
      </c>
      <c r="G13" s="5" t="n">
        <v>15669.0</v>
      </c>
      <c r="H13" s="5" t="n">
        <v>11772.0</v>
      </c>
      <c r="I13" s="5" t="n">
        <v>25715.0</v>
      </c>
      <c r="J13" s="5" t="n">
        <v>973.0</v>
      </c>
      <c r="K13" s="5" t="n">
        <v>1269.0</v>
      </c>
      <c r="L13" s="5" t="n">
        <v>733.0</v>
      </c>
      <c r="M13" s="5" t="n">
        <v>14127.0</v>
      </c>
      <c r="N13" s="11" t="n">
        <f si="1" t="shared"/>
        <v>101735.0</v>
      </c>
      <c r="O13" s="5" t="n">
        <v>9604749.0</v>
      </c>
      <c r="P13" s="5" t="n">
        <v>661974.0</v>
      </c>
      <c r="Q13" s="11" t="n">
        <f si="2" t="shared"/>
        <v>87608.0</v>
      </c>
      <c r="R13" s="6" t="n">
        <f si="0" t="shared"/>
        <v>7.556090767966396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590.0</v>
      </c>
      <c r="E14" s="5" t="n">
        <v>1865.0</v>
      </c>
      <c r="F14" s="5" t="n">
        <v>3928.0</v>
      </c>
      <c r="G14" s="5" t="n">
        <v>11803.0</v>
      </c>
      <c r="H14" s="5" t="n">
        <v>5604.0</v>
      </c>
      <c r="I14" s="5" t="n">
        <v>5314.0</v>
      </c>
      <c r="J14" s="5" t="n">
        <v>2795.0</v>
      </c>
      <c r="K14" s="5" t="n">
        <v>3896.0</v>
      </c>
      <c r="L14" s="5" t="n">
        <v>3739.0</v>
      </c>
      <c r="M14" s="5" t="n">
        <v>68032.0</v>
      </c>
      <c r="N14" s="11" t="n">
        <f si="1" t="shared"/>
        <v>107566.0</v>
      </c>
      <c r="O14" s="5" t="n">
        <v>4.0191985E7</v>
      </c>
      <c r="P14" s="5" t="n">
        <v>685455.0</v>
      </c>
      <c r="Q14" s="11" t="n">
        <f si="2" t="shared"/>
        <v>39534.0</v>
      </c>
      <c r="R14" s="6" t="n">
        <f si="0" t="shared"/>
        <v>17.3383669752618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240.0</v>
      </c>
      <c r="E15" s="5" t="n">
        <f ref="E15:M15" si="3" t="shared">E16-E9-E10-E11-E12-E13-E14</f>
        <v>195.0</v>
      </c>
      <c r="F15" s="5" t="n">
        <f si="3" t="shared"/>
        <v>472.0</v>
      </c>
      <c r="G15" s="5" t="n">
        <f si="3" t="shared"/>
        <v>1130.0</v>
      </c>
      <c r="H15" s="5" t="n">
        <f si="3" t="shared"/>
        <v>1274.0</v>
      </c>
      <c r="I15" s="5" t="n">
        <f si="3" t="shared"/>
        <v>1015.0</v>
      </c>
      <c r="J15" s="5" t="n">
        <f si="3" t="shared"/>
        <v>398.0</v>
      </c>
      <c r="K15" s="5" t="n">
        <f si="3" t="shared"/>
        <v>285.0</v>
      </c>
      <c r="L15" s="5" t="n">
        <f si="3" t="shared"/>
        <v>166.0</v>
      </c>
      <c r="M15" s="5" t="n">
        <f si="3" t="shared"/>
        <v>1219.0</v>
      </c>
      <c r="N15" s="5" t="n">
        <f ref="N15" si="4" t="shared">N16-N9-N10-N11-N12-N13-N14</f>
        <v>6394.0</v>
      </c>
      <c r="O15" s="5" t="n">
        <f>O16-O9-O10-O11-O12-O13-O14</f>
        <v>494230.0</v>
      </c>
      <c r="P15" s="5" t="n">
        <f>P16-P9-P10-P11-P12-P13-P14</f>
        <v>62562.0</v>
      </c>
      <c r="Q15" s="11" t="n">
        <f si="2" t="shared"/>
        <v>5175.0</v>
      </c>
      <c r="R15" s="6" t="n">
        <f si="0" t="shared"/>
        <v>12.08927536231884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14209.0</v>
      </c>
      <c r="E16" s="5" t="n">
        <v>25987.0</v>
      </c>
      <c r="F16" s="5" t="n">
        <v>69820.0</v>
      </c>
      <c r="G16" s="5" t="n">
        <v>87769.0</v>
      </c>
      <c r="H16" s="5" t="n">
        <v>138128.0</v>
      </c>
      <c r="I16" s="5" t="n">
        <v>94475.0</v>
      </c>
      <c r="J16" s="5" t="n">
        <v>15980.0</v>
      </c>
      <c r="K16" s="5" t="n">
        <v>12877.0</v>
      </c>
      <c r="L16" s="5" t="n">
        <v>8377.0</v>
      </c>
      <c r="M16" s="5" t="n">
        <v>153223.0</v>
      </c>
      <c r="N16" s="11" t="n">
        <f ref="N16:N48" si="5" t="shared">SUM(D16:M16)</f>
        <v>620845.0</v>
      </c>
      <c r="O16" s="5" t="n">
        <v>9.9097525E7</v>
      </c>
      <c r="P16" s="5" t="n">
        <v>4037432.0</v>
      </c>
      <c r="Q16" s="11" t="n">
        <f si="2" t="shared"/>
        <v>467622.0</v>
      </c>
      <c r="R16" s="6" t="n">
        <f si="0" t="shared"/>
        <v>8.633965040139257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2074.0</v>
      </c>
      <c r="E17" s="5" t="n">
        <f ref="E17:M17" si="6" t="shared">E18-E16-E3-E4-E5-E6-E7-E8</f>
        <v>5157.0</v>
      </c>
      <c r="F17" s="5" t="n">
        <f si="6" t="shared"/>
        <v>6381.0</v>
      </c>
      <c r="G17" s="5" t="n">
        <f si="6" t="shared"/>
        <v>4356.0</v>
      </c>
      <c r="H17" s="5" t="n">
        <f si="6" t="shared"/>
        <v>5334.0</v>
      </c>
      <c r="I17" s="5" t="n">
        <f si="6" t="shared"/>
        <v>4522.0</v>
      </c>
      <c r="J17" s="5" t="n">
        <f si="6" t="shared"/>
        <v>1429.0</v>
      </c>
      <c r="K17" s="5" t="n">
        <f si="6" t="shared"/>
        <v>691.0</v>
      </c>
      <c r="L17" s="5" t="n">
        <f si="6" t="shared"/>
        <v>336.0</v>
      </c>
      <c r="M17" s="5" t="n">
        <f si="6" t="shared"/>
        <v>1887.0</v>
      </c>
      <c r="N17" s="11" t="n">
        <f si="5" t="shared"/>
        <v>32167.0</v>
      </c>
      <c r="O17" s="5" t="n">
        <f>O18-O16-O3-O4-O5-O6-O7-O8</f>
        <v>534088.0</v>
      </c>
      <c r="P17" s="5" t="n">
        <f>P18-P16-P3-P4-P5-P6-P7-P8</f>
        <v>217387.0</v>
      </c>
      <c r="Q17" s="11" t="n">
        <f si="2" t="shared"/>
        <v>30280.0</v>
      </c>
      <c r="R17" s="6" t="n">
        <f si="0" t="shared"/>
        <v>7.179227212681638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87461.0</v>
      </c>
      <c r="E18" s="5" t="n">
        <v>249019.0</v>
      </c>
      <c r="F18" s="5" t="n">
        <v>465991.0</v>
      </c>
      <c r="G18" s="5" t="n">
        <v>268108.0</v>
      </c>
      <c r="H18" s="5" t="n">
        <v>273145.0</v>
      </c>
      <c r="I18" s="5" t="n">
        <v>154146.0</v>
      </c>
      <c r="J18" s="5" t="n">
        <v>38923.0</v>
      </c>
      <c r="K18" s="5" t="n">
        <v>25973.0</v>
      </c>
      <c r="L18" s="5" t="n">
        <v>17052.0</v>
      </c>
      <c r="M18" s="5" t="n">
        <v>245275.0</v>
      </c>
      <c r="N18" s="11" t="n">
        <f si="5" t="shared"/>
        <v>1825093.0</v>
      </c>
      <c r="O18" s="5" t="n">
        <v>1.11721323E8</v>
      </c>
      <c r="P18" s="5" t="n">
        <v>9616523.0</v>
      </c>
      <c r="Q18" s="11" t="n">
        <f si="2" t="shared"/>
        <v>1579818.0</v>
      </c>
      <c r="R18" s="6" t="n">
        <f si="0" t="shared"/>
        <v>6.087108135240895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2181.0</v>
      </c>
      <c r="E19" s="5" t="n">
        <v>3030.0</v>
      </c>
      <c r="F19" s="5" t="n">
        <v>3463.0</v>
      </c>
      <c r="G19" s="5" t="n">
        <v>3267.0</v>
      </c>
      <c r="H19" s="5" t="n">
        <v>5801.0</v>
      </c>
      <c r="I19" s="5" t="n">
        <v>6194.0</v>
      </c>
      <c r="J19" s="5" t="n">
        <v>2925.0</v>
      </c>
      <c r="K19" s="5" t="n">
        <v>1056.0</v>
      </c>
      <c r="L19" s="5" t="n">
        <v>485.0</v>
      </c>
      <c r="M19" s="5" t="n">
        <v>5061.0</v>
      </c>
      <c r="N19" s="11" t="n">
        <f si="5" t="shared"/>
        <v>33463.0</v>
      </c>
      <c r="O19" s="5" t="n">
        <v>472735.0</v>
      </c>
      <c r="P19" s="5" t="n">
        <v>277677.0</v>
      </c>
      <c r="Q19" s="11" t="n">
        <f si="2" t="shared"/>
        <v>28402.0</v>
      </c>
      <c r="R19" s="6" t="n">
        <f si="0" t="shared"/>
        <v>9.776670656995986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15669.0</v>
      </c>
      <c r="E20" s="5" t="n">
        <v>14870.0</v>
      </c>
      <c r="F20" s="5" t="n">
        <v>17476.0</v>
      </c>
      <c r="G20" s="5" t="n">
        <v>15630.0</v>
      </c>
      <c r="H20" s="5" t="n">
        <v>33927.0</v>
      </c>
      <c r="I20" s="5" t="n">
        <v>38784.0</v>
      </c>
      <c r="J20" s="5" t="n">
        <v>13642.0</v>
      </c>
      <c r="K20" s="5" t="n">
        <v>5252.0</v>
      </c>
      <c r="L20" s="5" t="n">
        <v>2782.0</v>
      </c>
      <c r="M20" s="5" t="n">
        <v>23443.0</v>
      </c>
      <c r="N20" s="11" t="n">
        <f si="5" t="shared"/>
        <v>181475.0</v>
      </c>
      <c r="O20" s="5" t="n">
        <v>2267315.0</v>
      </c>
      <c r="P20" s="5" t="n">
        <v>1505050.0</v>
      </c>
      <c r="Q20" s="11" t="n">
        <f si="2" t="shared"/>
        <v>158032.0</v>
      </c>
      <c r="R20" s="6" t="n">
        <f si="0" t="shared"/>
        <v>9.523704059937227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106.0</v>
      </c>
      <c r="E21" s="5" t="n">
        <v>168.0</v>
      </c>
      <c r="F21" s="5" t="n">
        <v>106.0</v>
      </c>
      <c r="G21" s="5" t="n">
        <v>78.0</v>
      </c>
      <c r="H21" s="5" t="n">
        <v>194.0</v>
      </c>
      <c r="I21" s="5" t="n">
        <v>166.0</v>
      </c>
      <c r="J21" s="5" t="n">
        <v>109.0</v>
      </c>
      <c r="K21" s="5" t="n">
        <v>71.0</v>
      </c>
      <c r="L21" s="5" t="n">
        <v>25.0</v>
      </c>
      <c r="M21" s="5" t="n">
        <v>253.0</v>
      </c>
      <c r="N21" s="11" t="n">
        <f si="5" t="shared"/>
        <v>1276.0</v>
      </c>
      <c r="O21" s="5" t="n">
        <v>30584.0</v>
      </c>
      <c r="P21" s="5" t="n">
        <v>11229.0</v>
      </c>
      <c r="Q21" s="11" t="n">
        <f si="2" t="shared"/>
        <v>1023.0</v>
      </c>
      <c r="R21" s="6" t="n">
        <f si="0" t="shared"/>
        <v>10.976539589442815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77.0</v>
      </c>
      <c r="E22" s="5" t="n">
        <v>127.0</v>
      </c>
      <c r="F22" s="5" t="n">
        <v>163.0</v>
      </c>
      <c r="G22" s="5" t="n">
        <v>198.0</v>
      </c>
      <c r="H22" s="5" t="n">
        <v>233.0</v>
      </c>
      <c r="I22" s="5" t="n">
        <v>254.0</v>
      </c>
      <c r="J22" s="5" t="n">
        <v>205.0</v>
      </c>
      <c r="K22" s="5" t="n">
        <v>91.0</v>
      </c>
      <c r="L22" s="5" t="n">
        <v>36.0</v>
      </c>
      <c r="M22" s="5" t="n">
        <v>234.0</v>
      </c>
      <c r="N22" s="11" t="n">
        <f si="5" t="shared"/>
        <v>1618.0</v>
      </c>
      <c r="O22" s="5" t="n">
        <v>31984.0</v>
      </c>
      <c r="P22" s="5" t="n">
        <v>16927.0</v>
      </c>
      <c r="Q22" s="11" t="n">
        <f si="2" t="shared"/>
        <v>1384.0</v>
      </c>
      <c r="R22" s="6" t="n">
        <f si="0" t="shared"/>
        <v>12.230491329479769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23.0</v>
      </c>
      <c r="E23" s="5" t="n">
        <v>45.0</v>
      </c>
      <c r="F23" s="5" t="n">
        <v>37.0</v>
      </c>
      <c r="G23" s="5" t="n">
        <v>46.0</v>
      </c>
      <c r="H23" s="5" t="n">
        <v>67.0</v>
      </c>
      <c r="I23" s="5" t="n">
        <v>63.0</v>
      </c>
      <c r="J23" s="5" t="n">
        <v>56.0</v>
      </c>
      <c r="K23" s="5" t="n">
        <v>29.0</v>
      </c>
      <c r="L23" s="5" t="n">
        <v>12.0</v>
      </c>
      <c r="M23" s="5" t="n">
        <v>49.0</v>
      </c>
      <c r="N23" s="11" t="n">
        <f si="5" t="shared"/>
        <v>427.0</v>
      </c>
      <c r="O23" s="5" t="n">
        <v>10571.0</v>
      </c>
      <c r="P23" s="5" t="n">
        <v>4753.0</v>
      </c>
      <c r="Q23" s="11" t="n">
        <f si="2" t="shared"/>
        <v>378.0</v>
      </c>
      <c r="R23" s="6" t="n">
        <f si="0" t="shared"/>
        <v>12.574074074074074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178.0</v>
      </c>
      <c r="E24" s="5" t="n">
        <f ref="E24:M24" si="7" t="shared">E25-E19-E20-E21-E22-E23</f>
        <v>214.0</v>
      </c>
      <c r="F24" s="5" t="n">
        <f si="7" t="shared"/>
        <v>188.0</v>
      </c>
      <c r="G24" s="5" t="n">
        <f si="7" t="shared"/>
        <v>209.0</v>
      </c>
      <c r="H24" s="5" t="n">
        <f si="7" t="shared"/>
        <v>357.0</v>
      </c>
      <c r="I24" s="5" t="n">
        <f si="7" t="shared"/>
        <v>368.0</v>
      </c>
      <c r="J24" s="5" t="n">
        <f si="7" t="shared"/>
        <v>355.0</v>
      </c>
      <c r="K24" s="5" t="n">
        <f si="7" t="shared"/>
        <v>273.0</v>
      </c>
      <c r="L24" s="5" t="n">
        <f si="7" t="shared"/>
        <v>155.0</v>
      </c>
      <c r="M24" s="5" t="n">
        <f si="7" t="shared"/>
        <v>938.0</v>
      </c>
      <c r="N24" s="11" t="n">
        <f si="5" t="shared"/>
        <v>3235.0</v>
      </c>
      <c r="O24" s="5" t="n">
        <f>O25-O19-O20-O21-O22-O23</f>
        <v>315893.0</v>
      </c>
      <c r="P24" s="5" t="n">
        <f>P25-P19-P20-P21-P22-P23</f>
        <v>40338.0</v>
      </c>
      <c r="Q24" s="11" t="n">
        <f si="2" t="shared"/>
        <v>2297.0</v>
      </c>
      <c r="R24" s="6" t="n">
        <f si="0" t="shared"/>
        <v>17.561166739225076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18234.0</v>
      </c>
      <c r="E25" s="5" t="n">
        <v>18454.0</v>
      </c>
      <c r="F25" s="5" t="n">
        <v>21433.0</v>
      </c>
      <c r="G25" s="5" t="n">
        <v>19428.0</v>
      </c>
      <c r="H25" s="5" t="n">
        <v>40579.0</v>
      </c>
      <c r="I25" s="5" t="n">
        <v>45829.0</v>
      </c>
      <c r="J25" s="5" t="n">
        <v>17292.0</v>
      </c>
      <c r="K25" s="5" t="n">
        <v>6772.0</v>
      </c>
      <c r="L25" s="5" t="n">
        <v>3495.0</v>
      </c>
      <c r="M25" s="5" t="n">
        <v>29978.0</v>
      </c>
      <c r="N25" s="11" t="n">
        <f si="5" t="shared"/>
        <v>221494.0</v>
      </c>
      <c r="O25" s="5" t="n">
        <v>3129082.0</v>
      </c>
      <c r="P25" s="5" t="n">
        <v>1855974.0</v>
      </c>
      <c r="Q25" s="11" t="n">
        <f si="2" t="shared"/>
        <v>191516.0</v>
      </c>
      <c r="R25" s="6" t="n">
        <f si="0" t="shared"/>
        <v>9.690960546377326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202.0</v>
      </c>
      <c r="E26" s="5" t="n">
        <v>131.0</v>
      </c>
      <c r="F26" s="5" t="n">
        <v>178.0</v>
      </c>
      <c r="G26" s="5" t="n">
        <v>131.0</v>
      </c>
      <c r="H26" s="5" t="n">
        <v>281.0</v>
      </c>
      <c r="I26" s="5" t="n">
        <v>519.0</v>
      </c>
      <c r="J26" s="5" t="n">
        <v>265.0</v>
      </c>
      <c r="K26" s="5" t="n">
        <v>150.0</v>
      </c>
      <c r="L26" s="5" t="n">
        <v>54.0</v>
      </c>
      <c r="M26" s="5" t="n">
        <v>264.0</v>
      </c>
      <c r="N26" s="11" t="n">
        <f si="5" t="shared"/>
        <v>2175.0</v>
      </c>
      <c r="O26" s="5" t="n">
        <v>39319.0</v>
      </c>
      <c r="P26" s="5" t="n">
        <v>25312.0</v>
      </c>
      <c r="Q26" s="11" t="n">
        <f si="2" t="shared"/>
        <v>1911.0</v>
      </c>
      <c r="R26" s="6" t="n">
        <f si="0" t="shared"/>
        <v>13.245421245421245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576.0</v>
      </c>
      <c r="E27" s="5" t="n">
        <v>666.0</v>
      </c>
      <c r="F27" s="5" t="n">
        <v>771.0</v>
      </c>
      <c r="G27" s="5" t="n">
        <v>717.0</v>
      </c>
      <c r="H27" s="5" t="n">
        <v>1870.0</v>
      </c>
      <c r="I27" s="5" t="n">
        <v>3033.0</v>
      </c>
      <c r="J27" s="5" t="n">
        <v>1595.0</v>
      </c>
      <c r="K27" s="5" t="n">
        <v>822.0</v>
      </c>
      <c r="L27" s="5" t="n">
        <v>371.0</v>
      </c>
      <c r="M27" s="5" t="n">
        <v>1381.0</v>
      </c>
      <c r="N27" s="11" t="n">
        <f si="5" t="shared"/>
        <v>11802.0</v>
      </c>
      <c r="O27" s="5" t="n">
        <v>276445.0</v>
      </c>
      <c r="P27" s="5" t="n">
        <v>150538.0</v>
      </c>
      <c r="Q27" s="11" t="n">
        <f si="2" t="shared"/>
        <v>10421.0</v>
      </c>
      <c r="R27" s="6" t="n">
        <f si="0" t="shared"/>
        <v>14.445638614336437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2958.0</v>
      </c>
      <c r="E28" s="5" t="n">
        <v>1199.0</v>
      </c>
      <c r="F28" s="5" t="n">
        <v>1379.0</v>
      </c>
      <c r="G28" s="5" t="n">
        <v>1245.0</v>
      </c>
      <c r="H28" s="5" t="n">
        <v>2849.0</v>
      </c>
      <c r="I28" s="5" t="n">
        <v>4194.0</v>
      </c>
      <c r="J28" s="5" t="n">
        <v>2191.0</v>
      </c>
      <c r="K28" s="5" t="n">
        <v>804.0</v>
      </c>
      <c r="L28" s="5" t="n">
        <v>363.0</v>
      </c>
      <c r="M28" s="5" t="n">
        <v>3784.0</v>
      </c>
      <c r="N28" s="11" t="n">
        <f si="5" t="shared"/>
        <v>20966.0</v>
      </c>
      <c r="O28" s="5" t="n">
        <v>255667.0</v>
      </c>
      <c r="P28" s="5" t="n">
        <v>185844.0</v>
      </c>
      <c r="Q28" s="11" t="n">
        <f si="2" t="shared"/>
        <v>17182.0</v>
      </c>
      <c r="R28" s="6" t="n">
        <f si="0" t="shared"/>
        <v>10.816203003142824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333.0</v>
      </c>
      <c r="E29" s="5" t="n">
        <v>425.0</v>
      </c>
      <c r="F29" s="5" t="n">
        <v>502.0</v>
      </c>
      <c r="G29" s="5" t="n">
        <v>404.0</v>
      </c>
      <c r="H29" s="5" t="n">
        <v>708.0</v>
      </c>
      <c r="I29" s="5" t="n">
        <v>809.0</v>
      </c>
      <c r="J29" s="5" t="n">
        <v>289.0</v>
      </c>
      <c r="K29" s="5" t="n">
        <v>177.0</v>
      </c>
      <c r="L29" s="5" t="n">
        <v>131.0</v>
      </c>
      <c r="M29" s="5" t="n">
        <v>772.0</v>
      </c>
      <c r="N29" s="11" t="n">
        <f si="5" t="shared"/>
        <v>4550.0</v>
      </c>
      <c r="O29" s="5" t="n">
        <v>72992.0</v>
      </c>
      <c r="P29" s="5" t="n">
        <v>40995.0</v>
      </c>
      <c r="Q29" s="11" t="n">
        <f si="2" t="shared"/>
        <v>3778.0</v>
      </c>
      <c r="R29" s="6" t="n">
        <f si="0" t="shared"/>
        <v>10.850979354155639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520.0</v>
      </c>
      <c r="E30" s="5" t="n">
        <v>457.0</v>
      </c>
      <c r="F30" s="5" t="n">
        <v>462.0</v>
      </c>
      <c r="G30" s="5" t="n">
        <v>531.0</v>
      </c>
      <c r="H30" s="5" t="n">
        <v>1146.0</v>
      </c>
      <c r="I30" s="5" t="n">
        <v>1447.0</v>
      </c>
      <c r="J30" s="5" t="n">
        <v>936.0</v>
      </c>
      <c r="K30" s="5" t="n">
        <v>338.0</v>
      </c>
      <c r="L30" s="5" t="n">
        <v>112.0</v>
      </c>
      <c r="M30" s="5" t="n">
        <v>687.0</v>
      </c>
      <c r="N30" s="11" t="n">
        <f si="5" t="shared"/>
        <v>6636.0</v>
      </c>
      <c r="O30" s="5" t="n">
        <v>91957.0</v>
      </c>
      <c r="P30" s="5" t="n">
        <v>70499.0</v>
      </c>
      <c r="Q30" s="11" t="n">
        <f si="2" t="shared"/>
        <v>5949.0</v>
      </c>
      <c r="R30" s="6" t="n">
        <f si="0" t="shared"/>
        <v>11.850563119852076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233.0</v>
      </c>
      <c r="E31" s="5" t="n">
        <v>257.0</v>
      </c>
      <c r="F31" s="5" t="n">
        <v>291.0</v>
      </c>
      <c r="G31" s="5" t="n">
        <v>273.0</v>
      </c>
      <c r="H31" s="5" t="n">
        <v>606.0</v>
      </c>
      <c r="I31" s="5" t="n">
        <v>757.0</v>
      </c>
      <c r="J31" s="5" t="n">
        <v>407.0</v>
      </c>
      <c r="K31" s="5" t="n">
        <v>120.0</v>
      </c>
      <c r="L31" s="5" t="n">
        <v>50.0</v>
      </c>
      <c r="M31" s="5" t="n">
        <v>263.0</v>
      </c>
      <c r="N31" s="11" t="n">
        <f si="5" t="shared"/>
        <v>3257.0</v>
      </c>
      <c r="O31" s="5" t="n">
        <v>44949.0</v>
      </c>
      <c r="P31" s="5" t="n">
        <v>31836.0</v>
      </c>
      <c r="Q31" s="11" t="n">
        <f si="2" t="shared"/>
        <v>2994.0</v>
      </c>
      <c r="R31" s="6" t="n">
        <f si="0" t="shared"/>
        <v>10.633266533066132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206.0</v>
      </c>
      <c r="E32" s="5" t="n">
        <v>313.0</v>
      </c>
      <c r="F32" s="5" t="n">
        <v>312.0</v>
      </c>
      <c r="G32" s="5" t="n">
        <v>275.0</v>
      </c>
      <c r="H32" s="5" t="n">
        <v>521.0</v>
      </c>
      <c r="I32" s="5" t="n">
        <v>679.0</v>
      </c>
      <c r="J32" s="5" t="n">
        <v>354.0</v>
      </c>
      <c r="K32" s="5" t="n">
        <v>179.0</v>
      </c>
      <c r="L32" s="5" t="n">
        <v>92.0</v>
      </c>
      <c r="M32" s="5" t="n">
        <v>332.0</v>
      </c>
      <c r="N32" s="11" t="n">
        <f si="5" t="shared"/>
        <v>3263.0</v>
      </c>
      <c r="O32" s="5" t="n">
        <v>61301.0</v>
      </c>
      <c r="P32" s="5" t="n">
        <v>35423.0</v>
      </c>
      <c r="Q32" s="11" t="n">
        <f si="2" t="shared"/>
        <v>2931.0</v>
      </c>
      <c r="R32" s="6" t="n">
        <f si="0" t="shared"/>
        <v>12.085636301603548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2495.0</v>
      </c>
      <c r="E33" s="5" t="n">
        <v>2080.0</v>
      </c>
      <c r="F33" s="5" t="n">
        <v>1994.0</v>
      </c>
      <c r="G33" s="5" t="n">
        <v>1602.0</v>
      </c>
      <c r="H33" s="5" t="n">
        <v>2996.0</v>
      </c>
      <c r="I33" s="5" t="n">
        <v>3387.0</v>
      </c>
      <c r="J33" s="5" t="n">
        <v>1766.0</v>
      </c>
      <c r="K33" s="5" t="n">
        <v>860.0</v>
      </c>
      <c r="L33" s="5" t="n">
        <v>453.0</v>
      </c>
      <c r="M33" s="5" t="n">
        <v>4136.0</v>
      </c>
      <c r="N33" s="11" t="n">
        <f si="5" t="shared"/>
        <v>21769.0</v>
      </c>
      <c r="O33" s="5" t="n">
        <v>365998.0</v>
      </c>
      <c r="P33" s="5" t="n">
        <v>183009.0</v>
      </c>
      <c r="Q33" s="11" t="n">
        <f si="2" t="shared"/>
        <v>17633.0</v>
      </c>
      <c r="R33" s="6" t="n">
        <f si="0" t="shared"/>
        <v>10.378778426813362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221.0</v>
      </c>
      <c r="E34" s="5" t="n">
        <v>181.0</v>
      </c>
      <c r="F34" s="5" t="n">
        <v>224.0</v>
      </c>
      <c r="G34" s="5" t="n">
        <v>191.0</v>
      </c>
      <c r="H34" s="5" t="n">
        <v>340.0</v>
      </c>
      <c r="I34" s="5" t="n">
        <v>630.0</v>
      </c>
      <c r="J34" s="5" t="n">
        <v>286.0</v>
      </c>
      <c r="K34" s="5" t="n">
        <v>102.0</v>
      </c>
      <c r="L34" s="5" t="n">
        <v>50.0</v>
      </c>
      <c r="M34" s="5" t="n">
        <v>579.0</v>
      </c>
      <c r="N34" s="11" t="n">
        <f si="5" t="shared"/>
        <v>2804.0</v>
      </c>
      <c r="O34" s="5" t="n">
        <v>33101.0</v>
      </c>
      <c r="P34" s="5" t="n">
        <v>24923.0</v>
      </c>
      <c r="Q34" s="11" t="n">
        <f si="2" t="shared"/>
        <v>2225.0</v>
      </c>
      <c r="R34" s="6" t="n">
        <f si="0" t="shared"/>
        <v>11.201348314606742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68.0</v>
      </c>
      <c r="E35" s="5" t="n">
        <v>47.0</v>
      </c>
      <c r="F35" s="5" t="n">
        <v>43.0</v>
      </c>
      <c r="G35" s="5" t="n">
        <v>32.0</v>
      </c>
      <c r="H35" s="5" t="n">
        <v>66.0</v>
      </c>
      <c r="I35" s="5" t="n">
        <v>69.0</v>
      </c>
      <c r="J35" s="5" t="n">
        <v>22.0</v>
      </c>
      <c r="K35" s="5" t="n">
        <v>7.0</v>
      </c>
      <c r="L35" s="5" t="n">
        <v>8.0</v>
      </c>
      <c r="M35" s="5" t="n">
        <v>96.0</v>
      </c>
      <c r="N35" s="11" t="n">
        <f si="5" t="shared"/>
        <v>458.0</v>
      </c>
      <c r="O35" s="5" t="n">
        <v>7582.0</v>
      </c>
      <c r="P35" s="5" t="n">
        <v>2930.0</v>
      </c>
      <c r="Q35" s="11" t="n">
        <f si="2" t="shared"/>
        <v>362.0</v>
      </c>
      <c r="R35" s="6" t="n">
        <f si="0" t="shared"/>
        <v>8.0939226519337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91.0</v>
      </c>
      <c r="E36" s="5" t="n">
        <v>131.0</v>
      </c>
      <c r="F36" s="5" t="n">
        <v>167.0</v>
      </c>
      <c r="G36" s="5" t="n">
        <v>204.0</v>
      </c>
      <c r="H36" s="5" t="n">
        <v>323.0</v>
      </c>
      <c r="I36" s="5" t="n">
        <v>451.0</v>
      </c>
      <c r="J36" s="5" t="n">
        <v>246.0</v>
      </c>
      <c r="K36" s="5" t="n">
        <v>106.0</v>
      </c>
      <c r="L36" s="5" t="n">
        <v>54.0</v>
      </c>
      <c r="M36" s="5" t="n">
        <v>117.0</v>
      </c>
      <c r="N36" s="11" t="n">
        <f si="5" t="shared"/>
        <v>1890.0</v>
      </c>
      <c r="O36" s="5" t="n">
        <v>29791.0</v>
      </c>
      <c r="P36" s="5" t="n">
        <v>22301.0</v>
      </c>
      <c r="Q36" s="11" t="n">
        <f si="2" t="shared"/>
        <v>1773.0</v>
      </c>
      <c r="R36" s="6" t="n">
        <f si="0" t="shared"/>
        <v>12.578116187253244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103.0</v>
      </c>
      <c r="E37" s="5" t="n">
        <v>112.0</v>
      </c>
      <c r="F37" s="5" t="n">
        <v>103.0</v>
      </c>
      <c r="G37" s="5" t="n">
        <v>88.0</v>
      </c>
      <c r="H37" s="5" t="n">
        <v>300.0</v>
      </c>
      <c r="I37" s="5" t="n">
        <v>263.0</v>
      </c>
      <c r="J37" s="5" t="n">
        <v>166.0</v>
      </c>
      <c r="K37" s="5" t="n">
        <v>147.0</v>
      </c>
      <c r="L37" s="5" t="n">
        <v>74.0</v>
      </c>
      <c r="M37" s="5" t="n">
        <v>351.0</v>
      </c>
      <c r="N37" s="11" t="n">
        <f si="5" t="shared"/>
        <v>1707.0</v>
      </c>
      <c r="O37" s="5" t="n">
        <v>83090.0</v>
      </c>
      <c r="P37" s="5" t="n">
        <v>21417.0</v>
      </c>
      <c r="Q37" s="11" t="n">
        <f si="2" t="shared"/>
        <v>1356.0</v>
      </c>
      <c r="R37" s="6" t="n">
        <f si="0" t="shared"/>
        <v>15.794247787610619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1417.0</v>
      </c>
      <c r="E38" s="5" t="n">
        <f ref="E38:M38" si="8" t="shared">E39-E26-E27-E28-E29-E30-E31-E32-E33-E34-E35-E36-E37</f>
        <v>1197.0</v>
      </c>
      <c r="F38" s="5" t="n">
        <f si="8" t="shared"/>
        <v>1353.0</v>
      </c>
      <c r="G38" s="5" t="n">
        <f si="8" t="shared"/>
        <v>1269.0</v>
      </c>
      <c r="H38" s="5" t="n">
        <f si="8" t="shared"/>
        <v>2507.0</v>
      </c>
      <c r="I38" s="5" t="n">
        <f si="8" t="shared"/>
        <v>2642.0</v>
      </c>
      <c r="J38" s="5" t="n">
        <f si="8" t="shared"/>
        <v>1339.0</v>
      </c>
      <c r="K38" s="5" t="n">
        <f si="8" t="shared"/>
        <v>794.0</v>
      </c>
      <c r="L38" s="5" t="n">
        <f si="8" t="shared"/>
        <v>332.0</v>
      </c>
      <c r="M38" s="5" t="n">
        <f si="8" t="shared"/>
        <v>3062.0</v>
      </c>
      <c r="N38" s="11" t="n">
        <f si="5" t="shared"/>
        <v>15912.0</v>
      </c>
      <c r="O38" s="5" t="n">
        <f>O39-O26-O27-O28-O29-O30-O31-O32-O33-O34-O35-O36-O37</f>
        <v>287993.0</v>
      </c>
      <c r="P38" s="5" t="n">
        <f>P39-P26-P27-P28-P29-P30-P31-P32-P33-P34-P35-P36-P37</f>
        <v>144862.0</v>
      </c>
      <c r="Q38" s="11" t="n">
        <f si="2" t="shared"/>
        <v>12850.0</v>
      </c>
      <c r="R38" s="6" t="n">
        <f si="0" t="shared"/>
        <v>11.27330739299611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9423.0</v>
      </c>
      <c r="E39" s="5" t="n">
        <v>7196.0</v>
      </c>
      <c r="F39" s="5" t="n">
        <v>7779.0</v>
      </c>
      <c r="G39" s="5" t="n">
        <v>6962.0</v>
      </c>
      <c r="H39" s="5" t="n">
        <v>14513.0</v>
      </c>
      <c r="I39" s="5" t="n">
        <v>18880.0</v>
      </c>
      <c r="J39" s="5" t="n">
        <v>9862.0</v>
      </c>
      <c r="K39" s="5" t="n">
        <v>4606.0</v>
      </c>
      <c r="L39" s="5" t="n">
        <v>2144.0</v>
      </c>
      <c r="M39" s="5" t="n">
        <v>15824.0</v>
      </c>
      <c r="N39" s="11" t="n">
        <f si="5" t="shared"/>
        <v>97189.0</v>
      </c>
      <c r="O39" s="5" t="n">
        <v>1650185.0</v>
      </c>
      <c r="P39" s="5" t="n">
        <v>939889.0</v>
      </c>
      <c r="Q39" s="11" t="n">
        <f si="2" t="shared"/>
        <v>81365.0</v>
      </c>
      <c r="R39" s="6" t="n">
        <f si="0" t="shared"/>
        <v>11.551514779081915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2523.0</v>
      </c>
      <c r="E40" s="5" t="n">
        <v>1968.0</v>
      </c>
      <c r="F40" s="5" t="n">
        <v>2739.0</v>
      </c>
      <c r="G40" s="5" t="n">
        <v>3170.0</v>
      </c>
      <c r="H40" s="5" t="n">
        <v>7403.0</v>
      </c>
      <c r="I40" s="5" t="n">
        <v>8867.0</v>
      </c>
      <c r="J40" s="5" t="n">
        <v>4009.0</v>
      </c>
      <c r="K40" s="5" t="n">
        <v>1318.0</v>
      </c>
      <c r="L40" s="5" t="n">
        <v>313.0</v>
      </c>
      <c r="M40" s="5" t="n">
        <v>4989.0</v>
      </c>
      <c r="N40" s="11" t="n">
        <f si="5" t="shared"/>
        <v>37299.0</v>
      </c>
      <c r="O40" s="5" t="n">
        <v>403007.0</v>
      </c>
      <c r="P40" s="5" t="n">
        <v>328913.0</v>
      </c>
      <c r="Q40" s="11" t="n">
        <f si="2" t="shared"/>
        <v>32310.0</v>
      </c>
      <c r="R40" s="6" t="n">
        <f si="0" t="shared"/>
        <v>10.179913339523367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318.0</v>
      </c>
      <c r="E41" s="5" t="n">
        <v>272.0</v>
      </c>
      <c r="F41" s="5" t="n">
        <v>377.0</v>
      </c>
      <c r="G41" s="5" t="n">
        <v>460.0</v>
      </c>
      <c r="H41" s="5" t="n">
        <v>919.0</v>
      </c>
      <c r="I41" s="5" t="n">
        <v>1050.0</v>
      </c>
      <c r="J41" s="5" t="n">
        <v>762.0</v>
      </c>
      <c r="K41" s="5" t="n">
        <v>308.0</v>
      </c>
      <c r="L41" s="5" t="n">
        <v>85.0</v>
      </c>
      <c r="M41" s="5" t="n">
        <v>661.0</v>
      </c>
      <c r="N41" s="11" t="n">
        <f si="5" t="shared"/>
        <v>5212.0</v>
      </c>
      <c r="O41" s="5" t="n">
        <v>81292.0</v>
      </c>
      <c r="P41" s="5" t="n">
        <v>56269.0</v>
      </c>
      <c r="Q41" s="11" t="n">
        <f si="2" t="shared"/>
        <v>4551.0</v>
      </c>
      <c r="R41" s="6" t="n">
        <f si="0" t="shared"/>
        <v>12.364095803120193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60.0</v>
      </c>
      <c r="E42" s="5" t="n">
        <f ref="E42:M42" si="9" t="shared">E43-E40-E41</f>
        <v>37.0</v>
      </c>
      <c r="F42" s="5" t="n">
        <f si="9" t="shared"/>
        <v>17.0</v>
      </c>
      <c r="G42" s="5" t="n">
        <f si="9" t="shared"/>
        <v>26.0</v>
      </c>
      <c r="H42" s="5" t="n">
        <f si="9" t="shared"/>
        <v>96.0</v>
      </c>
      <c r="I42" s="5" t="n">
        <f si="9" t="shared"/>
        <v>96.0</v>
      </c>
      <c r="J42" s="5" t="n">
        <f si="9" t="shared"/>
        <v>73.0</v>
      </c>
      <c r="K42" s="5" t="n">
        <f si="9" t="shared"/>
        <v>43.0</v>
      </c>
      <c r="L42" s="5" t="n">
        <f si="9" t="shared"/>
        <v>15.0</v>
      </c>
      <c r="M42" s="5" t="n">
        <f si="9" t="shared"/>
        <v>84.0</v>
      </c>
      <c r="N42" s="11" t="n">
        <f si="5" t="shared"/>
        <v>547.0</v>
      </c>
      <c r="O42" s="5" t="n">
        <f>O43-O40-O41</f>
        <v>29483.0</v>
      </c>
      <c r="P42" s="5" t="n">
        <f>P43-P40-P41</f>
        <v>6402.0</v>
      </c>
      <c r="Q42" s="11" t="n">
        <f si="2" t="shared"/>
        <v>463.0</v>
      </c>
      <c r="R42" s="6" t="n">
        <f si="0" t="shared"/>
        <v>13.82721382289417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2901.0</v>
      </c>
      <c r="E43" s="5" t="n">
        <v>2277.0</v>
      </c>
      <c r="F43" s="5" t="n">
        <v>3133.0</v>
      </c>
      <c r="G43" s="5" t="n">
        <v>3656.0</v>
      </c>
      <c r="H43" s="5" t="n">
        <v>8418.0</v>
      </c>
      <c r="I43" s="5" t="n">
        <v>10013.0</v>
      </c>
      <c r="J43" s="5" t="n">
        <v>4844.0</v>
      </c>
      <c r="K43" s="5" t="n">
        <v>1669.0</v>
      </c>
      <c r="L43" s="5" t="n">
        <v>413.0</v>
      </c>
      <c r="M43" s="5" t="n">
        <v>5734.0</v>
      </c>
      <c r="N43" s="11" t="n">
        <f si="5" t="shared"/>
        <v>43058.0</v>
      </c>
      <c r="O43" s="5" t="n">
        <v>513782.0</v>
      </c>
      <c r="P43" s="5" t="n">
        <v>391584.0</v>
      </c>
      <c r="Q43" s="11" t="n">
        <f si="2" t="shared"/>
        <v>37324.0</v>
      </c>
      <c r="R43" s="6" t="n">
        <f si="0" t="shared"/>
        <v>10.491480012860357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38.0</v>
      </c>
      <c r="E44" s="8" t="n">
        <v>38.0</v>
      </c>
      <c r="F44" s="8" t="n">
        <v>47.0</v>
      </c>
      <c r="G44" s="8" t="n">
        <v>57.0</v>
      </c>
      <c r="H44" s="8" t="n">
        <v>145.0</v>
      </c>
      <c r="I44" s="8" t="n">
        <v>183.0</v>
      </c>
      <c r="J44" s="8" t="n">
        <v>149.0</v>
      </c>
      <c r="K44" s="8" t="n">
        <v>106.0</v>
      </c>
      <c r="L44" s="8" t="n">
        <v>54.0</v>
      </c>
      <c r="M44" s="8" t="n">
        <v>519.0</v>
      </c>
      <c r="N44" s="11" t="n">
        <f si="5" t="shared"/>
        <v>1336.0</v>
      </c>
      <c r="O44" s="8" t="n">
        <v>182480.0</v>
      </c>
      <c r="P44" s="8" t="n">
        <v>15500.0</v>
      </c>
      <c r="Q44" s="11" t="n">
        <f si="2" t="shared"/>
        <v>817.0</v>
      </c>
      <c r="R44" s="6" t="n">
        <f si="0" t="shared"/>
        <v>18.9718482252142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37.0</v>
      </c>
      <c r="E45" s="8" t="n">
        <f ref="E45:M45" si="10" t="shared">E46-E44</f>
        <v>78.0</v>
      </c>
      <c r="F45" s="8" t="n">
        <f si="10" t="shared"/>
        <v>76.0</v>
      </c>
      <c r="G45" s="8" t="n">
        <f si="10" t="shared"/>
        <v>101.0</v>
      </c>
      <c r="H45" s="8" t="n">
        <f si="10" t="shared"/>
        <v>294.0</v>
      </c>
      <c r="I45" s="8" t="n">
        <f si="10" t="shared"/>
        <v>256.0</v>
      </c>
      <c r="J45" s="8" t="n">
        <f si="10" t="shared"/>
        <v>228.0</v>
      </c>
      <c r="K45" s="8" t="n">
        <f si="10" t="shared"/>
        <v>98.0</v>
      </c>
      <c r="L45" s="8" t="n">
        <f si="10" t="shared"/>
        <v>78.0</v>
      </c>
      <c r="M45" s="8" t="n">
        <f si="10" t="shared"/>
        <v>555.0</v>
      </c>
      <c r="N45" s="11" t="n">
        <f si="5" t="shared"/>
        <v>1801.0</v>
      </c>
      <c r="O45" s="8" t="n">
        <f>O46-O44</f>
        <v>241862.0</v>
      </c>
      <c r="P45" s="8" t="n">
        <f>P46-P44</f>
        <v>21538.0</v>
      </c>
      <c r="Q45" s="11" t="n">
        <f si="2" t="shared"/>
        <v>1246.0</v>
      </c>
      <c r="R45" s="6" t="n">
        <f si="0" t="shared"/>
        <v>17.285714285714285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75.0</v>
      </c>
      <c r="E46" s="8" t="n">
        <v>116.0</v>
      </c>
      <c r="F46" s="8" t="n">
        <v>123.0</v>
      </c>
      <c r="G46" s="8" t="n">
        <v>158.0</v>
      </c>
      <c r="H46" s="8" t="n">
        <v>439.0</v>
      </c>
      <c r="I46" s="8" t="n">
        <v>439.0</v>
      </c>
      <c r="J46" s="8" t="n">
        <v>377.0</v>
      </c>
      <c r="K46" s="8" t="n">
        <v>204.0</v>
      </c>
      <c r="L46" s="8" t="n">
        <v>132.0</v>
      </c>
      <c r="M46" s="8" t="n">
        <v>1074.0</v>
      </c>
      <c r="N46" s="11" t="n">
        <f si="5" t="shared"/>
        <v>3137.0</v>
      </c>
      <c r="O46" s="8" t="n">
        <v>424342.0</v>
      </c>
      <c r="P46" s="8" t="n">
        <v>37038.0</v>
      </c>
      <c r="Q46" s="11" t="n">
        <f si="2" t="shared"/>
        <v>2063.0</v>
      </c>
      <c r="R46" s="6" t="n">
        <f si="0" t="shared"/>
        <v>17.95346582646631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9.0</v>
      </c>
      <c r="E47" s="5" t="n">
        <v>15.0</v>
      </c>
      <c r="F47" s="5" t="n">
        <v>14.0</v>
      </c>
      <c r="G47" s="5" t="n">
        <v>19.0</v>
      </c>
      <c r="H47" s="5" t="n">
        <v>23.0</v>
      </c>
      <c r="I47" s="5" t="n">
        <v>22.0</v>
      </c>
      <c r="J47" s="5" t="n">
        <v>11.0</v>
      </c>
      <c r="K47" s="5" t="n">
        <v>13.0</v>
      </c>
      <c r="L47" s="5" t="n">
        <v>3.0</v>
      </c>
      <c r="M47" s="5" t="n">
        <v>55.0</v>
      </c>
      <c r="N47" s="11" t="n">
        <f si="5" t="shared"/>
        <v>184.0</v>
      </c>
      <c r="O47" s="5" t="n">
        <v>16559.0</v>
      </c>
      <c r="P47" s="5" t="n">
        <v>1606.0</v>
      </c>
      <c r="Q47" s="11" t="n">
        <f si="2" t="shared"/>
        <v>129.0</v>
      </c>
      <c r="R47" s="6" t="n">
        <f si="0" t="shared"/>
        <v>12.449612403100776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118103.0</v>
      </c>
      <c r="E48" s="5" t="n">
        <f ref="E48:M48" si="11" t="shared">E47+E46+E43+E39+E25+E18</f>
        <v>277077.0</v>
      </c>
      <c r="F48" s="5" t="n">
        <f si="11" t="shared"/>
        <v>498473.0</v>
      </c>
      <c r="G48" s="5" t="n">
        <f si="11" t="shared"/>
        <v>298331.0</v>
      </c>
      <c r="H48" s="5" t="n">
        <f si="11" t="shared"/>
        <v>337117.0</v>
      </c>
      <c r="I48" s="5" t="n">
        <f si="11" t="shared"/>
        <v>229329.0</v>
      </c>
      <c r="J48" s="5" t="n">
        <f si="11" t="shared"/>
        <v>71309.0</v>
      </c>
      <c r="K48" s="5" t="n">
        <f si="11" t="shared"/>
        <v>39237.0</v>
      </c>
      <c r="L48" s="5" t="n">
        <f si="11" t="shared"/>
        <v>23239.0</v>
      </c>
      <c r="M48" s="5" t="n">
        <f si="11" t="shared"/>
        <v>297940.0</v>
      </c>
      <c r="N48" s="11" t="n">
        <f si="5" t="shared"/>
        <v>2190155.0</v>
      </c>
      <c r="O48" s="5" t="n">
        <f>O47+O46+O43+O39+O25+O18</f>
        <v>1.17455273E8</v>
      </c>
      <c r="P48" s="5" t="n">
        <f>P47+P46+P43+P39+P25+P18</f>
        <v>1.2842614E7</v>
      </c>
      <c r="Q48" s="11" t="n">
        <f si="2" t="shared"/>
        <v>1892215.0</v>
      </c>
      <c r="R48" s="6" t="n">
        <f si="0" t="shared"/>
        <v>6.787079692318262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5.392449392851191</v>
      </c>
      <c r="E49" s="6" t="n">
        <f ref="E49" si="13" t="shared">E48/$N$48*100</f>
        <v>12.651022416221682</v>
      </c>
      <c r="F49" s="6" t="n">
        <f ref="F49" si="14" t="shared">F48/$N$48*100</f>
        <v>22.75971335362109</v>
      </c>
      <c r="G49" s="6" t="n">
        <f ref="G49" si="15" t="shared">G48/$N$48*100</f>
        <v>13.621456015670125</v>
      </c>
      <c r="H49" s="6" t="n">
        <f ref="H49" si="16" t="shared">H48/$N$48*100</f>
        <v>15.392380904547851</v>
      </c>
      <c r="I49" s="6" t="n">
        <f ref="I49" si="17" t="shared">I48/$N$48*100</f>
        <v>10.470902744326315</v>
      </c>
      <c r="J49" s="6" t="n">
        <f ref="J49" si="18" t="shared">J48/$N$48*100</f>
        <v>3.255888281879593</v>
      </c>
      <c r="K49" s="6" t="n">
        <f ref="K49" si="19" t="shared">K48/$N$48*100</f>
        <v>1.791517038748399</v>
      </c>
      <c r="L49" s="6" t="n">
        <f ref="L49" si="20" t="shared">L48/$N$48*100</f>
        <v>1.06106645420073</v>
      </c>
      <c r="M49" s="6" t="n">
        <f ref="M49" si="21" t="shared">M48/$N$48*100</f>
        <v>13.603603397933023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