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403\11403觀光統計月報\11403月入出境報表\"/>
    </mc:Choice>
  </mc:AlternateContent>
  <xr:revisionPtr revIDLastSave="0" documentId="13_ncr:1_{02130FF2-8A99-4616-8AA0-4BDD29D4607A}" xr6:coauthVersionLast="47" xr6:coauthVersionMax="47" xr10:uidLastSave="{00000000-0000-0000-0000-000000000000}"/>
  <bookViews>
    <workbookView minimized="1" xWindow="9120" yWindow="3750" windowWidth="15330" windowHeight="9345" xr2:uid="{00000000-000D-0000-FFFF-FFFF00000000}"/>
  </bookViews>
  <sheets>
    <sheet name="來臺旅客按搭乘交通工具及入境港口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4" i="2"/>
  <c r="D28" i="2"/>
  <c r="D36" i="2"/>
  <c r="D44" i="2"/>
  <c r="M5" i="2"/>
  <c r="M6" i="2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M43" i="2" s="1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M49" i="2" s="1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E24" i="2"/>
  <c r="E26" i="2"/>
  <c r="E27" i="2"/>
  <c r="D27" i="2" s="1"/>
  <c r="E28" i="2"/>
  <c r="E29" i="2"/>
  <c r="D29" i="2" s="1"/>
  <c r="E30" i="2"/>
  <c r="E31" i="2"/>
  <c r="D31" i="2" s="1"/>
  <c r="E32" i="2"/>
  <c r="D32" i="2" s="1"/>
  <c r="E33" i="2"/>
  <c r="D33" i="2" s="1"/>
  <c r="E34" i="2"/>
  <c r="E35" i="2"/>
  <c r="D35" i="2" s="1"/>
  <c r="E36" i="2"/>
  <c r="E37" i="2"/>
  <c r="D37" i="2" s="1"/>
  <c r="E38" i="2"/>
  <c r="E40" i="2"/>
  <c r="D40" i="2" s="1"/>
  <c r="E41" i="2"/>
  <c r="D41" i="2" s="1"/>
  <c r="E42" i="2"/>
  <c r="E44" i="2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E49" i="2" s="1"/>
  <c r="F46" i="2"/>
  <c r="F43" i="2"/>
  <c r="F39" i="2"/>
  <c r="F25" i="2"/>
  <c r="F18" i="2"/>
  <c r="F16" i="2"/>
  <c r="E46" i="2" l="1"/>
  <c r="E16" i="2"/>
  <c r="M16" i="2"/>
  <c r="D30" i="2"/>
  <c r="M25" i="2"/>
  <c r="D25" i="2" s="1"/>
  <c r="D42" i="2"/>
  <c r="D22" i="2"/>
  <c r="D14" i="2"/>
  <c r="E18" i="2"/>
  <c r="M46" i="2"/>
  <c r="M18" i="2"/>
  <c r="D18" i="2" s="1"/>
  <c r="D4" i="2"/>
  <c r="D34" i="2"/>
  <c r="E25" i="2"/>
  <c r="D6" i="2"/>
  <c r="E39" i="2"/>
  <c r="M39" i="2"/>
  <c r="D38" i="2"/>
  <c r="D26" i="2"/>
  <c r="E43" i="2"/>
  <c r="D43" i="2" s="1"/>
  <c r="D10" i="2"/>
  <c r="D46" i="2"/>
  <c r="D49" i="2"/>
  <c r="D39" i="2" l="1"/>
  <c r="D16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<sst xmlns="http://schemas.openxmlformats.org/spreadsheetml/2006/main" count="121" uniqueCount="74">
  <si>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</si>
  <si>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</si>
  <si>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</si>
  <si>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</si>
  <si>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</si>
  <si>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</si>
  <si>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</si>
  <si>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</si>
  <si>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</si>
  <si>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</si>
  <si>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</si>
  <si>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</si>
  <si>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</si>
  <si>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</si>
  <si>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</si>
  <si>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</si>
  <si>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</si>
  <si>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</si>
  <si>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</si>
  <si>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</si>
  <si>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</si>
  <si>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</si>
  <si>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</si>
  <si>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</si>
  <si>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</si>
  <si>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</si>
  <si>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</si>
  <si>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</si>
  <si>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</si>
  <si>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</si>
  <si>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</si>
  <si>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</si>
  <si>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</si>
  <si>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</si>
  <si>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</si>
  <si>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</si>
  <si>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</si>
  <si>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</si>
  <si>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</si>
  <si>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</si>
  <si>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</si>
  <si>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</si>
  <si>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</si>
  <si>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</si>
  <si>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</si>
  <si>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</si>
  <si>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</si>
  <si>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</si>
  <si>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</si>
  <si>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</si>
  <si>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</si>
  <si>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</si>
  <si>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</si>
  <si>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</si>
  <si>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</si>
  <si>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</si>
  <si>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</si>
  <si>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</si>
  <si>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</si>
  <si>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</si>
  <si>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</si>
  <si>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</si>
  <si>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</si>
  <si>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</si>
  <si>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</si>
  <si>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</si>
  <si>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</si>
  <si>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</si>
  <si>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</si>
  <si>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</si>
  <si>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</si>
  <si>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</si>
  <si>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114年3月來臺旅客人次－按搭乘交通工具及入境港口分
Table 1-7  Visitor Arrivals by Mode of Transport &amp; Port of Entry,
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</si>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</sst>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>
      <alignment vertical="center"/>
    </xf>
    <xf numFmtId="0" fontId="4" fillId="0" borderId="2" xfId="0" applyFont="1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topLeftCell="A3" workbookViewId="0">
      <pane xSplit="3" ySplit="1" topLeftCell="D20" activePane="bottomRight" state="frozen"/>
      <selection activeCell="A3" sqref="A3"/>
      <selection pane="topRight" activeCell="D3" sqref="D3"/>
      <selection pane="bottomLeft" activeCell="A4" sqref="A4"/>
      <selection pane="bottomRight" activeCell="A2" sqref="A2:V49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r="3" spans="1:24" ht="33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>
        <f>E4+M4</f>
        <v>90559</v>
      </c>
      <c r="E4" s="6">
        <f>SUM(F4:L4)</f>
        <v>89970</v>
      </c>
      <c r="F4" s="6">
        <v>14174</v>
      </c>
      <c r="G4" s="6">
        <v>66655</v>
      </c>
      <c r="H4" s="6">
        <v>412</v>
      </c>
      <c r="I4" s="6">
        <v>7999</v>
      </c>
      <c r="J4" s="6">
        <v>730</v>
      </c>
      <c r="K4" s="6">
        <v>0</v>
      </c>
      <c r="L4" s="6">
        <v>0</v>
      </c>
      <c r="M4" s="6">
        <f>SUM(N4:V4)</f>
        <v>589</v>
      </c>
      <c r="N4" s="6">
        <v>26</v>
      </c>
      <c r="O4" s="6">
        <v>75</v>
      </c>
      <c r="P4" s="6">
        <v>0</v>
      </c>
      <c r="Q4" s="6">
        <v>473</v>
      </c>
      <c r="R4" s="6">
        <v>8</v>
      </c>
      <c r="S4" s="6">
        <v>7</v>
      </c>
      <c r="T4" s="6">
        <v>0</v>
      </c>
      <c r="U4" s="6">
        <v>0</v>
      </c>
      <c r="V4" s="6">
        <v>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>
        <f t="shared" ref="D5:D49" si="0">E5+M5</f>
        <v>48315</v>
      </c>
      <c r="E5" s="6">
        <f t="shared" ref="E5:E49" si="1">SUM(F5:L5)</f>
        <v>30005</v>
      </c>
      <c r="F5" s="6">
        <v>3353</v>
      </c>
      <c r="G5" s="6">
        <v>21906</v>
      </c>
      <c r="H5" s="6">
        <v>3821</v>
      </c>
      <c r="I5" s="6">
        <v>881</v>
      </c>
      <c r="J5" s="6">
        <v>44</v>
      </c>
      <c r="K5" s="6">
        <v>0</v>
      </c>
      <c r="L5" s="6">
        <v>0</v>
      </c>
      <c r="M5" s="6">
        <f t="shared" ref="M5:M49" si="2">SUM(N5:V5)</f>
        <v>18310</v>
      </c>
      <c r="N5" s="6">
        <v>125</v>
      </c>
      <c r="O5" s="6">
        <v>63</v>
      </c>
      <c r="P5" s="6">
        <v>36</v>
      </c>
      <c r="Q5" s="6">
        <v>17755</v>
      </c>
      <c r="R5" s="6">
        <v>259</v>
      </c>
      <c r="S5" s="6">
        <v>1</v>
      </c>
      <c r="T5" s="6">
        <v>2</v>
      </c>
      <c r="U5" s="6">
        <v>0</v>
      </c>
      <c r="V5" s="6">
        <v>69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>
        <f t="shared" si="0"/>
        <v>154672</v>
      </c>
      <c r="E6" s="6">
        <f t="shared" si="1"/>
        <v>154212</v>
      </c>
      <c r="F6" s="6">
        <v>6803</v>
      </c>
      <c r="G6" s="6">
        <v>111425</v>
      </c>
      <c r="H6" s="6">
        <v>35834</v>
      </c>
      <c r="I6" s="6">
        <v>143</v>
      </c>
      <c r="J6" s="6">
        <v>0</v>
      </c>
      <c r="K6" s="6">
        <v>0</v>
      </c>
      <c r="L6" s="6">
        <v>7</v>
      </c>
      <c r="M6" s="6">
        <f t="shared" si="2"/>
        <v>460</v>
      </c>
      <c r="N6" s="6">
        <v>126</v>
      </c>
      <c r="O6" s="6">
        <v>273</v>
      </c>
      <c r="P6" s="6">
        <v>11</v>
      </c>
      <c r="Q6" s="6">
        <v>49</v>
      </c>
      <c r="R6" s="6">
        <v>1</v>
      </c>
      <c r="S6" s="6">
        <v>0</v>
      </c>
      <c r="T6" s="6">
        <v>0</v>
      </c>
      <c r="U6" s="6">
        <v>0</v>
      </c>
      <c r="V6" s="6">
        <v>0</v>
      </c>
      <c r="W6" s="8" t="s">
        <v>73</v>
      </c>
    </row>
    <row r="7" spans="1:24" x14ac:dyDescent="0.25">
      <c r="A7" s="10"/>
      <c r="B7" s="12" t="s">
        <v>4</v>
      </c>
      <c r="C7" s="13"/>
      <c r="D7" s="6">
        <f t="shared" si="0"/>
        <v>89140</v>
      </c>
      <c r="E7" s="6">
        <f t="shared" si="1"/>
        <v>88799</v>
      </c>
      <c r="F7" s="6">
        <v>6140</v>
      </c>
      <c r="G7" s="6">
        <v>74525</v>
      </c>
      <c r="H7" s="6">
        <v>3681</v>
      </c>
      <c r="I7" s="6">
        <v>4452</v>
      </c>
      <c r="J7" s="6">
        <v>1</v>
      </c>
      <c r="K7" s="6">
        <v>0</v>
      </c>
      <c r="L7" s="6">
        <v>0</v>
      </c>
      <c r="M7" s="6">
        <f t="shared" si="2"/>
        <v>341</v>
      </c>
      <c r="N7" s="6">
        <v>24</v>
      </c>
      <c r="O7" s="6">
        <v>271</v>
      </c>
      <c r="P7" s="6">
        <v>4</v>
      </c>
      <c r="Q7" s="6">
        <v>40</v>
      </c>
      <c r="R7" s="6">
        <v>0</v>
      </c>
      <c r="S7" s="6">
        <v>0</v>
      </c>
      <c r="T7" s="6">
        <v>0</v>
      </c>
      <c r="U7" s="6">
        <v>0</v>
      </c>
      <c r="V7" s="6">
        <v>2</v>
      </c>
      <c r="W7" s="8" t="s">
        <v>73</v>
      </c>
    </row>
    <row r="8" spans="1:24" x14ac:dyDescent="0.25">
      <c r="A8" s="10"/>
      <c r="B8" s="12" t="s">
        <v>5</v>
      </c>
      <c r="C8" s="13"/>
      <c r="D8" s="6">
        <f t="shared" si="0"/>
        <v>3896</v>
      </c>
      <c r="E8" s="6">
        <f t="shared" si="1"/>
        <v>3762</v>
      </c>
      <c r="F8" s="6">
        <v>298</v>
      </c>
      <c r="G8" s="6">
        <v>3399</v>
      </c>
      <c r="H8" s="6">
        <v>16</v>
      </c>
      <c r="I8" s="6">
        <v>49</v>
      </c>
      <c r="J8" s="6">
        <v>0</v>
      </c>
      <c r="K8" s="6">
        <v>0</v>
      </c>
      <c r="L8" s="6">
        <v>0</v>
      </c>
      <c r="M8" s="6">
        <f t="shared" si="2"/>
        <v>134</v>
      </c>
      <c r="N8" s="6">
        <v>64</v>
      </c>
      <c r="O8" s="6">
        <v>17</v>
      </c>
      <c r="P8" s="6">
        <v>33</v>
      </c>
      <c r="Q8" s="6">
        <v>1</v>
      </c>
      <c r="R8" s="6">
        <v>0</v>
      </c>
      <c r="S8" s="6">
        <v>0</v>
      </c>
      <c r="T8" s="6">
        <v>1</v>
      </c>
      <c r="U8" s="6">
        <v>0</v>
      </c>
      <c r="V8" s="6">
        <v>18</v>
      </c>
      <c r="W8" s="8" t="s">
        <v>73</v>
      </c>
    </row>
    <row r="9" spans="1:24" x14ac:dyDescent="0.25">
      <c r="A9" s="10"/>
      <c r="B9" s="12" t="s">
        <v>6</v>
      </c>
      <c r="C9" s="13"/>
      <c r="D9" s="6">
        <f t="shared" si="0"/>
        <v>2678</v>
      </c>
      <c r="E9" s="6">
        <f t="shared" si="1"/>
        <v>2528</v>
      </c>
      <c r="F9" s="6">
        <v>95</v>
      </c>
      <c r="G9" s="6">
        <v>2354</v>
      </c>
      <c r="H9" s="6">
        <v>71</v>
      </c>
      <c r="I9" s="6">
        <v>8</v>
      </c>
      <c r="J9" s="6">
        <v>0</v>
      </c>
      <c r="K9" s="6">
        <v>0</v>
      </c>
      <c r="L9" s="6">
        <v>0</v>
      </c>
      <c r="M9" s="6">
        <f t="shared" si="2"/>
        <v>150</v>
      </c>
      <c r="N9" s="6">
        <v>4</v>
      </c>
      <c r="O9" s="6">
        <v>140</v>
      </c>
      <c r="P9" s="6">
        <v>4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>
        <f t="shared" si="0"/>
        <v>39905</v>
      </c>
      <c r="E10" s="6">
        <f t="shared" si="1"/>
        <v>39138</v>
      </c>
      <c r="F10" s="6">
        <v>3402</v>
      </c>
      <c r="G10" s="6">
        <v>35400</v>
      </c>
      <c r="H10" s="6">
        <v>207</v>
      </c>
      <c r="I10" s="6">
        <v>123</v>
      </c>
      <c r="J10" s="6">
        <v>6</v>
      </c>
      <c r="K10" s="6">
        <v>0</v>
      </c>
      <c r="L10" s="6">
        <v>0</v>
      </c>
      <c r="M10" s="6">
        <f t="shared" si="2"/>
        <v>767</v>
      </c>
      <c r="N10" s="6">
        <v>56</v>
      </c>
      <c r="O10" s="6">
        <v>208</v>
      </c>
      <c r="P10" s="6">
        <v>95</v>
      </c>
      <c r="Q10" s="6">
        <v>399</v>
      </c>
      <c r="R10" s="6">
        <v>2</v>
      </c>
      <c r="S10" s="6">
        <v>0</v>
      </c>
      <c r="T10" s="6">
        <v>0</v>
      </c>
      <c r="U10" s="6">
        <v>0</v>
      </c>
      <c r="V10" s="6">
        <v>7</v>
      </c>
      <c r="W10" s="8" t="s">
        <v>73</v>
      </c>
    </row>
    <row r="11" spans="1:24" x14ac:dyDescent="0.25">
      <c r="A11" s="10"/>
      <c r="B11" s="14"/>
      <c r="C11" s="7" t="s">
        <v>9</v>
      </c>
      <c r="D11" s="6">
        <f t="shared" si="0"/>
        <v>47116</v>
      </c>
      <c r="E11" s="6">
        <f t="shared" si="1"/>
        <v>46440</v>
      </c>
      <c r="F11" s="6">
        <v>1327</v>
      </c>
      <c r="G11" s="6">
        <v>44771</v>
      </c>
      <c r="H11" s="6">
        <v>255</v>
      </c>
      <c r="I11" s="6">
        <v>84</v>
      </c>
      <c r="J11" s="6">
        <v>2</v>
      </c>
      <c r="K11" s="6">
        <v>0</v>
      </c>
      <c r="L11" s="6">
        <v>1</v>
      </c>
      <c r="M11" s="6">
        <f t="shared" si="2"/>
        <v>676</v>
      </c>
      <c r="N11" s="6">
        <v>20</v>
      </c>
      <c r="O11" s="6">
        <v>296</v>
      </c>
      <c r="P11" s="6">
        <v>9</v>
      </c>
      <c r="Q11" s="6">
        <v>349</v>
      </c>
      <c r="R11" s="6">
        <v>0</v>
      </c>
      <c r="S11" s="6">
        <v>0</v>
      </c>
      <c r="T11" s="6">
        <v>0</v>
      </c>
      <c r="U11" s="6">
        <v>0</v>
      </c>
      <c r="V11" s="6">
        <v>2</v>
      </c>
      <c r="W11" s="8" t="s">
        <v>73</v>
      </c>
    </row>
    <row r="12" spans="1:24" x14ac:dyDescent="0.25">
      <c r="A12" s="10"/>
      <c r="B12" s="14"/>
      <c r="C12" s="7" t="s">
        <v>10</v>
      </c>
      <c r="D12" s="6">
        <f t="shared" si="0"/>
        <v>18473</v>
      </c>
      <c r="E12" s="6">
        <f t="shared" si="1"/>
        <v>17701</v>
      </c>
      <c r="F12" s="6">
        <v>1764</v>
      </c>
      <c r="G12" s="6">
        <v>15821</v>
      </c>
      <c r="H12" s="6">
        <v>61</v>
      </c>
      <c r="I12" s="6">
        <v>44</v>
      </c>
      <c r="J12" s="6">
        <v>11</v>
      </c>
      <c r="K12" s="6">
        <v>0</v>
      </c>
      <c r="L12" s="6">
        <v>0</v>
      </c>
      <c r="M12" s="6">
        <f t="shared" si="2"/>
        <v>772</v>
      </c>
      <c r="N12" s="6">
        <v>397</v>
      </c>
      <c r="O12" s="6">
        <v>85</v>
      </c>
      <c r="P12" s="6">
        <v>63</v>
      </c>
      <c r="Q12" s="6">
        <v>9</v>
      </c>
      <c r="R12" s="6">
        <v>0</v>
      </c>
      <c r="S12" s="6">
        <v>0</v>
      </c>
      <c r="T12" s="6">
        <v>1</v>
      </c>
      <c r="U12" s="6">
        <v>10</v>
      </c>
      <c r="V12" s="6">
        <v>207</v>
      </c>
      <c r="W12" s="8" t="s">
        <v>73</v>
      </c>
    </row>
    <row r="13" spans="1:24" x14ac:dyDescent="0.25">
      <c r="A13" s="10"/>
      <c r="B13" s="14"/>
      <c r="C13" s="7" t="s">
        <v>11</v>
      </c>
      <c r="D13" s="6">
        <f t="shared" si="0"/>
        <v>53778</v>
      </c>
      <c r="E13" s="6">
        <f t="shared" si="1"/>
        <v>49523</v>
      </c>
      <c r="F13" s="6">
        <v>4459</v>
      </c>
      <c r="G13" s="6">
        <v>44982</v>
      </c>
      <c r="H13" s="6">
        <v>35</v>
      </c>
      <c r="I13" s="6">
        <v>46</v>
      </c>
      <c r="J13" s="6">
        <v>1</v>
      </c>
      <c r="K13" s="6">
        <v>0</v>
      </c>
      <c r="L13" s="6">
        <v>0</v>
      </c>
      <c r="M13" s="6">
        <f t="shared" si="2"/>
        <v>4255</v>
      </c>
      <c r="N13" s="6">
        <v>498</v>
      </c>
      <c r="O13" s="6">
        <v>3536</v>
      </c>
      <c r="P13" s="6">
        <v>163</v>
      </c>
      <c r="Q13" s="6">
        <v>12</v>
      </c>
      <c r="R13" s="6">
        <v>0</v>
      </c>
      <c r="S13" s="6">
        <v>3</v>
      </c>
      <c r="T13" s="6">
        <v>1</v>
      </c>
      <c r="U13" s="6">
        <v>0</v>
      </c>
      <c r="V13" s="6">
        <v>42</v>
      </c>
      <c r="W13" s="8" t="s">
        <v>73</v>
      </c>
    </row>
    <row r="14" spans="1:24" x14ac:dyDescent="0.25">
      <c r="A14" s="10"/>
      <c r="B14" s="14"/>
      <c r="C14" s="7" t="s">
        <v>12</v>
      </c>
      <c r="D14" s="6">
        <f t="shared" si="0"/>
        <v>39414</v>
      </c>
      <c r="E14" s="6">
        <f t="shared" si="1"/>
        <v>39299</v>
      </c>
      <c r="F14" s="6">
        <v>2477</v>
      </c>
      <c r="G14" s="6">
        <v>36707</v>
      </c>
      <c r="H14" s="6">
        <v>70</v>
      </c>
      <c r="I14" s="6">
        <v>42</v>
      </c>
      <c r="J14" s="6">
        <v>1</v>
      </c>
      <c r="K14" s="6">
        <v>0</v>
      </c>
      <c r="L14" s="6">
        <v>2</v>
      </c>
      <c r="M14" s="6">
        <f t="shared" si="2"/>
        <v>115</v>
      </c>
      <c r="N14" s="6">
        <v>21</v>
      </c>
      <c r="O14" s="6">
        <v>79</v>
      </c>
      <c r="P14" s="6">
        <v>1</v>
      </c>
      <c r="Q14" s="6">
        <v>13</v>
      </c>
      <c r="R14" s="6">
        <v>0</v>
      </c>
      <c r="S14" s="6">
        <v>1</v>
      </c>
      <c r="T14" s="6">
        <v>0</v>
      </c>
      <c r="U14" s="6">
        <v>0</v>
      </c>
      <c r="V14" s="6">
        <v>0</v>
      </c>
      <c r="W14" s="8" t="s">
        <v>73</v>
      </c>
    </row>
    <row r="15" spans="1:24" x14ac:dyDescent="0.25">
      <c r="A15" s="10"/>
      <c r="B15" s="14"/>
      <c r="C15" s="7" t="s">
        <v>13</v>
      </c>
      <c r="D15" s="6">
        <f t="shared" si="0"/>
        <v>37310</v>
      </c>
      <c r="E15" s="6">
        <f t="shared" si="1"/>
        <v>37233</v>
      </c>
      <c r="F15" s="6">
        <v>7037</v>
      </c>
      <c r="G15" s="6">
        <v>24779</v>
      </c>
      <c r="H15" s="6">
        <v>30</v>
      </c>
      <c r="I15" s="6">
        <v>5387</v>
      </c>
      <c r="J15" s="6">
        <v>0</v>
      </c>
      <c r="K15" s="6">
        <v>0</v>
      </c>
      <c r="L15" s="6">
        <v>0</v>
      </c>
      <c r="M15" s="6">
        <f t="shared" si="2"/>
        <v>77</v>
      </c>
      <c r="N15" s="6">
        <v>29</v>
      </c>
      <c r="O15" s="6">
        <v>38</v>
      </c>
      <c r="P15" s="6">
        <v>7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8" t="s">
        <v>73</v>
      </c>
    </row>
    <row r="16" spans="1:24" x14ac:dyDescent="0.25">
      <c r="A16" s="10"/>
      <c r="B16" s="14"/>
      <c r="C16" s="7" t="s">
        <v>14</v>
      </c>
      <c r="D16" s="6">
        <f t="shared" si="0"/>
        <v>2497</v>
      </c>
      <c r="E16" s="6">
        <f t="shared" si="1"/>
        <v>2411</v>
      </c>
      <c r="F16" s="6">
        <f t="shared" ref="F16" si="3">F17-F10-F11-F12-F13-F14-F15</f>
        <v>129</v>
      </c>
      <c r="G16" s="6">
        <f t="shared" ref="G16:L16" si="4">G17-G10-G11-G12-G13-G14-G15</f>
        <v>2262</v>
      </c>
      <c r="H16" s="6">
        <f t="shared" si="4"/>
        <v>11</v>
      </c>
      <c r="I16" s="6">
        <f t="shared" si="4"/>
        <v>9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86</v>
      </c>
      <c r="N16" s="6">
        <f t="shared" ref="N16:V16" si="5">N17-N10-N11-N12-N13-N14-N15</f>
        <v>24</v>
      </c>
      <c r="O16" s="6">
        <f t="shared" si="5"/>
        <v>23</v>
      </c>
      <c r="P16" s="6">
        <f t="shared" si="5"/>
        <v>14</v>
      </c>
      <c r="Q16" s="6">
        <f t="shared" si="5"/>
        <v>23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2</v>
      </c>
      <c r="W16" s="8" t="s">
        <v>73</v>
      </c>
    </row>
    <row r="17" spans="1:23" x14ac:dyDescent="0.25">
      <c r="A17" s="10"/>
      <c r="B17" s="15"/>
      <c r="C17" s="7" t="s">
        <v>15</v>
      </c>
      <c r="D17" s="6">
        <f t="shared" si="0"/>
        <v>238493</v>
      </c>
      <c r="E17" s="6">
        <f t="shared" si="1"/>
        <v>231745</v>
      </c>
      <c r="F17" s="6">
        <v>20595</v>
      </c>
      <c r="G17" s="6">
        <v>204722</v>
      </c>
      <c r="H17" s="6">
        <v>669</v>
      </c>
      <c r="I17" s="6">
        <v>5735</v>
      </c>
      <c r="J17" s="6">
        <v>21</v>
      </c>
      <c r="K17" s="6">
        <v>0</v>
      </c>
      <c r="L17" s="6">
        <v>3</v>
      </c>
      <c r="M17" s="6">
        <f t="shared" si="2"/>
        <v>6748</v>
      </c>
      <c r="N17" s="6">
        <v>1045</v>
      </c>
      <c r="O17" s="6">
        <v>4265</v>
      </c>
      <c r="P17" s="6">
        <v>352</v>
      </c>
      <c r="Q17" s="6">
        <v>807</v>
      </c>
      <c r="R17" s="6">
        <v>2</v>
      </c>
      <c r="S17" s="6">
        <v>4</v>
      </c>
      <c r="T17" s="6">
        <v>2</v>
      </c>
      <c r="U17" s="6">
        <v>10</v>
      </c>
      <c r="V17" s="6">
        <v>261</v>
      </c>
      <c r="W17" s="8" t="s">
        <v>73</v>
      </c>
    </row>
    <row r="18" spans="1:23" x14ac:dyDescent="0.25">
      <c r="A18" s="10"/>
      <c r="B18" s="12" t="s">
        <v>16</v>
      </c>
      <c r="C18" s="13"/>
      <c r="D18" s="6">
        <f t="shared" si="0"/>
        <v>10937</v>
      </c>
      <c r="E18" s="6">
        <f t="shared" si="1"/>
        <v>10806</v>
      </c>
      <c r="F18" s="6">
        <f t="shared" ref="F18" si="6">F19-F17-F4-F5-F6-F7-F8-F9</f>
        <v>1133</v>
      </c>
      <c r="G18" s="6">
        <f t="shared" ref="G18:L18" si="7">G19-G17-G4-G5-G6-G7-G8-G9</f>
        <v>9258</v>
      </c>
      <c r="H18" s="6">
        <f t="shared" si="7"/>
        <v>227</v>
      </c>
      <c r="I18" s="6">
        <f t="shared" si="7"/>
        <v>186</v>
      </c>
      <c r="J18" s="6">
        <f t="shared" si="7"/>
        <v>2</v>
      </c>
      <c r="K18" s="6">
        <f t="shared" si="7"/>
        <v>0</v>
      </c>
      <c r="L18" s="6">
        <f t="shared" si="7"/>
        <v>0</v>
      </c>
      <c r="M18" s="6">
        <f t="shared" si="2"/>
        <v>131</v>
      </c>
      <c r="N18" s="6">
        <f t="shared" ref="N18:V18" si="8">N19-N17-N4-N5-N6-N7-N8-N9</f>
        <v>108</v>
      </c>
      <c r="O18" s="6">
        <f t="shared" si="8"/>
        <v>10</v>
      </c>
      <c r="P18" s="6">
        <f t="shared" si="8"/>
        <v>2</v>
      </c>
      <c r="Q18" s="6">
        <f t="shared" si="8"/>
        <v>8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3</v>
      </c>
      <c r="W18" s="8" t="s">
        <v>73</v>
      </c>
    </row>
    <row r="19" spans="1:23" x14ac:dyDescent="0.25">
      <c r="A19" s="11"/>
      <c r="B19" s="12" t="s">
        <v>17</v>
      </c>
      <c r="C19" s="13"/>
      <c r="D19" s="6">
        <f t="shared" si="0"/>
        <v>638690</v>
      </c>
      <c r="E19" s="6">
        <f t="shared" si="1"/>
        <v>611827</v>
      </c>
      <c r="F19" s="6">
        <v>52591</v>
      </c>
      <c r="G19" s="6">
        <v>494244</v>
      </c>
      <c r="H19" s="6">
        <v>44731</v>
      </c>
      <c r="I19" s="6">
        <v>19453</v>
      </c>
      <c r="J19" s="6">
        <v>798</v>
      </c>
      <c r="K19" s="6">
        <v>0</v>
      </c>
      <c r="L19" s="6">
        <v>10</v>
      </c>
      <c r="M19" s="6">
        <f t="shared" si="2"/>
        <v>26863</v>
      </c>
      <c r="N19" s="6">
        <v>1522</v>
      </c>
      <c r="O19" s="6">
        <v>5114</v>
      </c>
      <c r="P19" s="6">
        <v>442</v>
      </c>
      <c r="Q19" s="6">
        <v>19134</v>
      </c>
      <c r="R19" s="6">
        <v>270</v>
      </c>
      <c r="S19" s="6">
        <v>12</v>
      </c>
      <c r="T19" s="6">
        <v>5</v>
      </c>
      <c r="U19" s="6">
        <v>10</v>
      </c>
      <c r="V19" s="6">
        <v>354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>
        <f t="shared" si="0"/>
        <v>14665</v>
      </c>
      <c r="E20" s="6">
        <f t="shared" si="1"/>
        <v>13128</v>
      </c>
      <c r="F20" s="6">
        <v>498</v>
      </c>
      <c r="G20" s="6">
        <v>12080</v>
      </c>
      <c r="H20" s="6">
        <v>409</v>
      </c>
      <c r="I20" s="6">
        <v>139</v>
      </c>
      <c r="J20" s="6">
        <v>2</v>
      </c>
      <c r="K20" s="6">
        <v>0</v>
      </c>
      <c r="L20" s="6">
        <v>0</v>
      </c>
      <c r="M20" s="6">
        <f t="shared" si="2"/>
        <v>1537</v>
      </c>
      <c r="N20" s="6">
        <v>249</v>
      </c>
      <c r="O20" s="6">
        <v>1225</v>
      </c>
      <c r="P20" s="6">
        <v>0</v>
      </c>
      <c r="Q20" s="6">
        <v>35</v>
      </c>
      <c r="R20" s="6">
        <v>2</v>
      </c>
      <c r="S20" s="6">
        <v>25</v>
      </c>
      <c r="T20" s="6">
        <v>0</v>
      </c>
      <c r="U20" s="6">
        <v>0</v>
      </c>
      <c r="V20" s="6">
        <v>1</v>
      </c>
      <c r="W20" s="8" t="s">
        <v>73</v>
      </c>
    </row>
    <row r="21" spans="1:23" x14ac:dyDescent="0.25">
      <c r="A21" s="14"/>
      <c r="B21" s="12" t="s">
        <v>20</v>
      </c>
      <c r="C21" s="13"/>
      <c r="D21" s="6">
        <f t="shared" si="0"/>
        <v>68011</v>
      </c>
      <c r="E21" s="6">
        <f t="shared" si="1"/>
        <v>61207</v>
      </c>
      <c r="F21" s="6">
        <v>1340</v>
      </c>
      <c r="G21" s="6">
        <v>57329</v>
      </c>
      <c r="H21" s="6">
        <v>2232</v>
      </c>
      <c r="I21" s="6">
        <v>294</v>
      </c>
      <c r="J21" s="6">
        <v>8</v>
      </c>
      <c r="K21" s="6">
        <v>0</v>
      </c>
      <c r="L21" s="6">
        <v>4</v>
      </c>
      <c r="M21" s="6">
        <f t="shared" si="2"/>
        <v>6804</v>
      </c>
      <c r="N21" s="6">
        <v>1038</v>
      </c>
      <c r="O21" s="6">
        <v>5439</v>
      </c>
      <c r="P21" s="6">
        <v>13</v>
      </c>
      <c r="Q21" s="6">
        <v>86</v>
      </c>
      <c r="R21" s="6">
        <v>24</v>
      </c>
      <c r="S21" s="6">
        <v>202</v>
      </c>
      <c r="T21" s="6">
        <v>0</v>
      </c>
      <c r="U21" s="6">
        <v>0</v>
      </c>
      <c r="V21" s="6">
        <v>2</v>
      </c>
      <c r="W21" s="8" t="s">
        <v>73</v>
      </c>
    </row>
    <row r="22" spans="1:23" x14ac:dyDescent="0.25">
      <c r="A22" s="14"/>
      <c r="B22" s="12" t="s">
        <v>21</v>
      </c>
      <c r="C22" s="13"/>
      <c r="D22" s="6">
        <f t="shared" si="0"/>
        <v>545</v>
      </c>
      <c r="E22" s="6">
        <f t="shared" si="1"/>
        <v>351</v>
      </c>
      <c r="F22" s="6">
        <v>12</v>
      </c>
      <c r="G22" s="6">
        <v>334</v>
      </c>
      <c r="H22" s="6">
        <v>4</v>
      </c>
      <c r="I22" s="6">
        <v>1</v>
      </c>
      <c r="J22" s="6">
        <v>0</v>
      </c>
      <c r="K22" s="6">
        <v>0</v>
      </c>
      <c r="L22" s="6">
        <v>0</v>
      </c>
      <c r="M22" s="6">
        <f t="shared" si="2"/>
        <v>194</v>
      </c>
      <c r="N22" s="6">
        <v>30</v>
      </c>
      <c r="O22" s="6">
        <v>159</v>
      </c>
      <c r="P22" s="6">
        <v>1</v>
      </c>
      <c r="Q22" s="6">
        <v>0</v>
      </c>
      <c r="R22" s="6">
        <v>0</v>
      </c>
      <c r="S22" s="6">
        <v>3</v>
      </c>
      <c r="T22" s="6">
        <v>0</v>
      </c>
      <c r="U22" s="6">
        <v>0</v>
      </c>
      <c r="V22" s="6">
        <v>1</v>
      </c>
      <c r="W22" s="8" t="s">
        <v>73</v>
      </c>
    </row>
    <row r="23" spans="1:23" x14ac:dyDescent="0.25">
      <c r="A23" s="14"/>
      <c r="B23" s="12" t="s">
        <v>22</v>
      </c>
      <c r="C23" s="13"/>
      <c r="D23" s="6">
        <f t="shared" si="0"/>
        <v>613</v>
      </c>
      <c r="E23" s="6">
        <f t="shared" si="1"/>
        <v>449</v>
      </c>
      <c r="F23" s="6">
        <v>20</v>
      </c>
      <c r="G23" s="6">
        <v>418</v>
      </c>
      <c r="H23" s="6">
        <v>8</v>
      </c>
      <c r="I23" s="6">
        <v>3</v>
      </c>
      <c r="J23" s="6">
        <v>0</v>
      </c>
      <c r="K23" s="6">
        <v>0</v>
      </c>
      <c r="L23" s="6">
        <v>0</v>
      </c>
      <c r="M23" s="6">
        <f t="shared" si="2"/>
        <v>164</v>
      </c>
      <c r="N23" s="6">
        <v>2</v>
      </c>
      <c r="O23" s="6">
        <v>160</v>
      </c>
      <c r="P23" s="6">
        <v>0</v>
      </c>
      <c r="Q23" s="6">
        <v>1</v>
      </c>
      <c r="R23" s="6">
        <v>0</v>
      </c>
      <c r="S23" s="6">
        <v>1</v>
      </c>
      <c r="T23" s="6">
        <v>0</v>
      </c>
      <c r="U23" s="6">
        <v>0</v>
      </c>
      <c r="V23" s="6">
        <v>0</v>
      </c>
      <c r="W23" s="8" t="s">
        <v>73</v>
      </c>
    </row>
    <row r="24" spans="1:23" x14ac:dyDescent="0.25">
      <c r="A24" s="14"/>
      <c r="B24" s="12" t="s">
        <v>23</v>
      </c>
      <c r="C24" s="13"/>
      <c r="D24" s="6">
        <f t="shared" si="0"/>
        <v>158</v>
      </c>
      <c r="E24" s="6">
        <f t="shared" si="1"/>
        <v>133</v>
      </c>
      <c r="F24" s="6">
        <v>5</v>
      </c>
      <c r="G24" s="6">
        <v>123</v>
      </c>
      <c r="H24" s="6">
        <v>4</v>
      </c>
      <c r="I24" s="6">
        <v>1</v>
      </c>
      <c r="J24" s="6">
        <v>0</v>
      </c>
      <c r="K24" s="6">
        <v>0</v>
      </c>
      <c r="L24" s="6">
        <v>0</v>
      </c>
      <c r="M24" s="6">
        <f t="shared" si="2"/>
        <v>25</v>
      </c>
      <c r="N24" s="6">
        <v>0</v>
      </c>
      <c r="O24" s="6">
        <v>25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73</v>
      </c>
    </row>
    <row r="25" spans="1:23" x14ac:dyDescent="0.25">
      <c r="A25" s="14"/>
      <c r="B25" s="12" t="s">
        <v>24</v>
      </c>
      <c r="C25" s="13"/>
      <c r="D25" s="6">
        <f t="shared" si="0"/>
        <v>967</v>
      </c>
      <c r="E25" s="6">
        <f t="shared" si="1"/>
        <v>847</v>
      </c>
      <c r="F25" s="6">
        <f t="shared" ref="F25" si="9">F26-F20-F21-F22-F23-F24</f>
        <v>42</v>
      </c>
      <c r="G25" s="6">
        <f t="shared" ref="G25" si="10">G26-G20-G21-G22-G23-G24</f>
        <v>780</v>
      </c>
      <c r="H25" s="6">
        <f t="shared" ref="H25" si="11">H26-H20-H21-H22-H23-H24</f>
        <v>18</v>
      </c>
      <c r="I25" s="6">
        <f t="shared" ref="I25" si="12">I26-I20-I21-I22-I23-I24</f>
        <v>7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120</v>
      </c>
      <c r="N25" s="6">
        <f t="shared" ref="N25" si="16">N26-N20-N21-N22-N23-N24</f>
        <v>6</v>
      </c>
      <c r="O25" s="6">
        <f t="shared" ref="O25" si="17">O26-O20-O21-O22-O23-O24</f>
        <v>107</v>
      </c>
      <c r="P25" s="6">
        <f t="shared" ref="P25" si="18">P26-P20-P21-P22-P23-P24</f>
        <v>2</v>
      </c>
      <c r="Q25" s="6">
        <f t="shared" ref="Q25" si="19">Q26-Q20-Q21-Q22-Q23-Q24</f>
        <v>1</v>
      </c>
      <c r="R25" s="6">
        <f t="shared" ref="R25" si="20">R26-R20-R21-R22-R23-R24</f>
        <v>0</v>
      </c>
      <c r="S25" s="6">
        <f t="shared" ref="S25" si="21">S26-S20-S21-S22-S23-S24</f>
        <v>4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73</v>
      </c>
    </row>
    <row r="26" spans="1:23" x14ac:dyDescent="0.25">
      <c r="A26" s="15"/>
      <c r="B26" s="12" t="s">
        <v>25</v>
      </c>
      <c r="C26" s="13"/>
      <c r="D26" s="6">
        <f t="shared" si="0"/>
        <v>84959</v>
      </c>
      <c r="E26" s="6">
        <f t="shared" si="1"/>
        <v>76115</v>
      </c>
      <c r="F26" s="6">
        <v>1917</v>
      </c>
      <c r="G26" s="6">
        <v>71064</v>
      </c>
      <c r="H26" s="6">
        <v>2675</v>
      </c>
      <c r="I26" s="6">
        <v>445</v>
      </c>
      <c r="J26" s="6">
        <v>10</v>
      </c>
      <c r="K26" s="6">
        <v>0</v>
      </c>
      <c r="L26" s="6">
        <v>4</v>
      </c>
      <c r="M26" s="6">
        <f t="shared" si="2"/>
        <v>8844</v>
      </c>
      <c r="N26" s="6">
        <v>1325</v>
      </c>
      <c r="O26" s="6">
        <v>7115</v>
      </c>
      <c r="P26" s="6">
        <v>16</v>
      </c>
      <c r="Q26" s="6">
        <v>123</v>
      </c>
      <c r="R26" s="6">
        <v>26</v>
      </c>
      <c r="S26" s="6">
        <v>235</v>
      </c>
      <c r="T26" s="6">
        <v>0</v>
      </c>
      <c r="U26" s="6">
        <v>0</v>
      </c>
      <c r="V26" s="6">
        <v>4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>
        <f t="shared" si="0"/>
        <v>789</v>
      </c>
      <c r="E27" s="6">
        <f t="shared" si="1"/>
        <v>677</v>
      </c>
      <c r="F27" s="6">
        <v>20</v>
      </c>
      <c r="G27" s="6">
        <v>637</v>
      </c>
      <c r="H27" s="6">
        <v>13</v>
      </c>
      <c r="I27" s="6">
        <v>7</v>
      </c>
      <c r="J27" s="6">
        <v>0</v>
      </c>
      <c r="K27" s="6">
        <v>0</v>
      </c>
      <c r="L27" s="6">
        <v>0</v>
      </c>
      <c r="M27" s="6">
        <f t="shared" si="2"/>
        <v>112</v>
      </c>
      <c r="N27" s="6">
        <v>22</v>
      </c>
      <c r="O27" s="6">
        <v>46</v>
      </c>
      <c r="P27" s="6">
        <v>25</v>
      </c>
      <c r="Q27" s="6">
        <v>0</v>
      </c>
      <c r="R27" s="6">
        <v>0</v>
      </c>
      <c r="S27" s="6">
        <v>10</v>
      </c>
      <c r="T27" s="6">
        <v>0</v>
      </c>
      <c r="U27" s="6">
        <v>0</v>
      </c>
      <c r="V27" s="6">
        <v>9</v>
      </c>
      <c r="W27" s="8" t="s">
        <v>73</v>
      </c>
    </row>
    <row r="28" spans="1:23" x14ac:dyDescent="0.25">
      <c r="A28" s="14"/>
      <c r="B28" s="12" t="s">
        <v>28</v>
      </c>
      <c r="C28" s="13"/>
      <c r="D28" s="6">
        <f t="shared" si="0"/>
        <v>3925</v>
      </c>
      <c r="E28" s="6">
        <f t="shared" si="1"/>
        <v>3855</v>
      </c>
      <c r="F28" s="6">
        <v>203</v>
      </c>
      <c r="G28" s="6">
        <v>3457</v>
      </c>
      <c r="H28" s="6">
        <v>145</v>
      </c>
      <c r="I28" s="6">
        <v>48</v>
      </c>
      <c r="J28" s="6">
        <v>0</v>
      </c>
      <c r="K28" s="6">
        <v>0</v>
      </c>
      <c r="L28" s="6">
        <v>2</v>
      </c>
      <c r="M28" s="6">
        <f t="shared" si="2"/>
        <v>70</v>
      </c>
      <c r="N28" s="6">
        <v>9</v>
      </c>
      <c r="O28" s="6">
        <v>41</v>
      </c>
      <c r="P28" s="6">
        <v>8</v>
      </c>
      <c r="Q28" s="6">
        <v>2</v>
      </c>
      <c r="R28" s="6">
        <v>6</v>
      </c>
      <c r="S28" s="6">
        <v>2</v>
      </c>
      <c r="T28" s="6">
        <v>0</v>
      </c>
      <c r="U28" s="6">
        <v>0</v>
      </c>
      <c r="V28" s="6">
        <v>2</v>
      </c>
      <c r="W28" s="8" t="s">
        <v>73</v>
      </c>
    </row>
    <row r="29" spans="1:23" x14ac:dyDescent="0.25">
      <c r="A29" s="14"/>
      <c r="B29" s="12" t="s">
        <v>29</v>
      </c>
      <c r="C29" s="13"/>
      <c r="D29" s="6">
        <f t="shared" si="0"/>
        <v>9411</v>
      </c>
      <c r="E29" s="6">
        <f t="shared" si="1"/>
        <v>7039</v>
      </c>
      <c r="F29" s="6">
        <v>331</v>
      </c>
      <c r="G29" s="6">
        <v>6473</v>
      </c>
      <c r="H29" s="6">
        <v>188</v>
      </c>
      <c r="I29" s="6">
        <v>34</v>
      </c>
      <c r="J29" s="6">
        <v>13</v>
      </c>
      <c r="K29" s="6">
        <v>0</v>
      </c>
      <c r="L29" s="6">
        <v>0</v>
      </c>
      <c r="M29" s="6">
        <f t="shared" si="2"/>
        <v>2372</v>
      </c>
      <c r="N29" s="6">
        <v>65</v>
      </c>
      <c r="O29" s="6">
        <v>2270</v>
      </c>
      <c r="P29" s="6">
        <v>2</v>
      </c>
      <c r="Q29" s="6">
        <v>13</v>
      </c>
      <c r="R29" s="6">
        <v>6</v>
      </c>
      <c r="S29" s="6">
        <v>15</v>
      </c>
      <c r="T29" s="6">
        <v>0</v>
      </c>
      <c r="U29" s="6">
        <v>0</v>
      </c>
      <c r="V29" s="6">
        <v>1</v>
      </c>
      <c r="W29" s="8" t="s">
        <v>73</v>
      </c>
    </row>
    <row r="30" spans="1:23" x14ac:dyDescent="0.25">
      <c r="A30" s="14"/>
      <c r="B30" s="12" t="s">
        <v>30</v>
      </c>
      <c r="C30" s="13"/>
      <c r="D30" s="6">
        <f t="shared" si="0"/>
        <v>1847</v>
      </c>
      <c r="E30" s="6">
        <f t="shared" si="1"/>
        <v>1716</v>
      </c>
      <c r="F30" s="6">
        <v>117</v>
      </c>
      <c r="G30" s="6">
        <v>1510</v>
      </c>
      <c r="H30" s="6">
        <v>65</v>
      </c>
      <c r="I30" s="6">
        <v>24</v>
      </c>
      <c r="J30" s="6">
        <v>0</v>
      </c>
      <c r="K30" s="6">
        <v>0</v>
      </c>
      <c r="L30" s="6">
        <v>0</v>
      </c>
      <c r="M30" s="6">
        <f t="shared" si="2"/>
        <v>131</v>
      </c>
      <c r="N30" s="6">
        <v>33</v>
      </c>
      <c r="O30" s="6">
        <v>85</v>
      </c>
      <c r="P30" s="6">
        <v>0</v>
      </c>
      <c r="Q30" s="6">
        <v>2</v>
      </c>
      <c r="R30" s="6">
        <v>0</v>
      </c>
      <c r="S30" s="6">
        <v>8</v>
      </c>
      <c r="T30" s="6">
        <v>0</v>
      </c>
      <c r="U30" s="6">
        <v>0</v>
      </c>
      <c r="V30" s="6">
        <v>3</v>
      </c>
      <c r="W30" s="8" t="s">
        <v>73</v>
      </c>
    </row>
    <row r="31" spans="1:23" x14ac:dyDescent="0.25">
      <c r="A31" s="14"/>
      <c r="B31" s="12" t="s">
        <v>31</v>
      </c>
      <c r="C31" s="13"/>
      <c r="D31" s="6">
        <f t="shared" si="0"/>
        <v>2639</v>
      </c>
      <c r="E31" s="6">
        <f t="shared" si="1"/>
        <v>2365</v>
      </c>
      <c r="F31" s="6">
        <v>95</v>
      </c>
      <c r="G31" s="6">
        <v>2166</v>
      </c>
      <c r="H31" s="6">
        <v>88</v>
      </c>
      <c r="I31" s="6">
        <v>16</v>
      </c>
      <c r="J31" s="6">
        <v>0</v>
      </c>
      <c r="K31" s="6">
        <v>0</v>
      </c>
      <c r="L31" s="6">
        <v>0</v>
      </c>
      <c r="M31" s="6">
        <f t="shared" si="2"/>
        <v>274</v>
      </c>
      <c r="N31" s="6">
        <v>37</v>
      </c>
      <c r="O31" s="6">
        <v>165</v>
      </c>
      <c r="P31" s="6">
        <v>52</v>
      </c>
      <c r="Q31" s="6">
        <v>1</v>
      </c>
      <c r="R31" s="6">
        <v>0</v>
      </c>
      <c r="S31" s="6">
        <v>5</v>
      </c>
      <c r="T31" s="6">
        <v>0</v>
      </c>
      <c r="U31" s="6">
        <v>0</v>
      </c>
      <c r="V31" s="6">
        <v>14</v>
      </c>
      <c r="W31" s="8" t="s">
        <v>73</v>
      </c>
    </row>
    <row r="32" spans="1:23" x14ac:dyDescent="0.25">
      <c r="A32" s="14"/>
      <c r="B32" s="12" t="s">
        <v>32</v>
      </c>
      <c r="C32" s="13"/>
      <c r="D32" s="6">
        <f t="shared" si="0"/>
        <v>1301</v>
      </c>
      <c r="E32" s="6">
        <f t="shared" si="1"/>
        <v>1212</v>
      </c>
      <c r="F32" s="6">
        <v>54</v>
      </c>
      <c r="G32" s="6">
        <v>1103</v>
      </c>
      <c r="H32" s="6">
        <v>41</v>
      </c>
      <c r="I32" s="6">
        <v>14</v>
      </c>
      <c r="J32" s="6">
        <v>0</v>
      </c>
      <c r="K32" s="6">
        <v>0</v>
      </c>
      <c r="L32" s="6">
        <v>0</v>
      </c>
      <c r="M32" s="6">
        <f t="shared" si="2"/>
        <v>89</v>
      </c>
      <c r="N32" s="6">
        <v>16</v>
      </c>
      <c r="O32" s="6">
        <v>63</v>
      </c>
      <c r="P32" s="6">
        <v>0</v>
      </c>
      <c r="Q32" s="6">
        <v>3</v>
      </c>
      <c r="R32" s="6">
        <v>0</v>
      </c>
      <c r="S32" s="6">
        <v>7</v>
      </c>
      <c r="T32" s="6">
        <v>0</v>
      </c>
      <c r="U32" s="6">
        <v>0</v>
      </c>
      <c r="V32" s="6">
        <v>0</v>
      </c>
      <c r="W32" s="8" t="s">
        <v>73</v>
      </c>
    </row>
    <row r="33" spans="1:23" x14ac:dyDescent="0.25">
      <c r="A33" s="14"/>
      <c r="B33" s="12" t="s">
        <v>33</v>
      </c>
      <c r="C33" s="13"/>
      <c r="D33" s="6">
        <f t="shared" si="0"/>
        <v>1172</v>
      </c>
      <c r="E33" s="6">
        <f t="shared" si="1"/>
        <v>1083</v>
      </c>
      <c r="F33" s="6">
        <v>94</v>
      </c>
      <c r="G33" s="6">
        <v>932</v>
      </c>
      <c r="H33" s="6">
        <v>36</v>
      </c>
      <c r="I33" s="6">
        <v>21</v>
      </c>
      <c r="J33" s="6">
        <v>0</v>
      </c>
      <c r="K33" s="6">
        <v>0</v>
      </c>
      <c r="L33" s="6">
        <v>0</v>
      </c>
      <c r="M33" s="6">
        <f t="shared" si="2"/>
        <v>89</v>
      </c>
      <c r="N33" s="6">
        <v>13</v>
      </c>
      <c r="O33" s="6">
        <v>69</v>
      </c>
      <c r="P33" s="6">
        <v>1</v>
      </c>
      <c r="Q33" s="6">
        <v>3</v>
      </c>
      <c r="R33" s="6">
        <v>1</v>
      </c>
      <c r="S33" s="6">
        <v>1</v>
      </c>
      <c r="T33" s="6">
        <v>0</v>
      </c>
      <c r="U33" s="6">
        <v>0</v>
      </c>
      <c r="V33" s="6">
        <v>1</v>
      </c>
      <c r="W33" s="8" t="s">
        <v>73</v>
      </c>
    </row>
    <row r="34" spans="1:23" x14ac:dyDescent="0.25">
      <c r="A34" s="14"/>
      <c r="B34" s="12" t="s">
        <v>34</v>
      </c>
      <c r="C34" s="13"/>
      <c r="D34" s="6">
        <f t="shared" si="0"/>
        <v>9495</v>
      </c>
      <c r="E34" s="6">
        <f t="shared" si="1"/>
        <v>6220</v>
      </c>
      <c r="F34" s="6">
        <v>392</v>
      </c>
      <c r="G34" s="6">
        <v>5526</v>
      </c>
      <c r="H34" s="6">
        <v>190</v>
      </c>
      <c r="I34" s="6">
        <v>103</v>
      </c>
      <c r="J34" s="6">
        <v>8</v>
      </c>
      <c r="K34" s="6">
        <v>0</v>
      </c>
      <c r="L34" s="6">
        <v>1</v>
      </c>
      <c r="M34" s="6">
        <f t="shared" si="2"/>
        <v>3275</v>
      </c>
      <c r="N34" s="6">
        <v>325</v>
      </c>
      <c r="O34" s="6">
        <v>2776</v>
      </c>
      <c r="P34" s="6">
        <v>84</v>
      </c>
      <c r="Q34" s="6">
        <v>11</v>
      </c>
      <c r="R34" s="6">
        <v>1</v>
      </c>
      <c r="S34" s="6">
        <v>76</v>
      </c>
      <c r="T34" s="6">
        <v>0</v>
      </c>
      <c r="U34" s="6">
        <v>0</v>
      </c>
      <c r="V34" s="6">
        <v>2</v>
      </c>
      <c r="W34" s="8" t="s">
        <v>73</v>
      </c>
    </row>
    <row r="35" spans="1:23" x14ac:dyDescent="0.25">
      <c r="A35" s="14"/>
      <c r="B35" s="12" t="s">
        <v>35</v>
      </c>
      <c r="C35" s="13"/>
      <c r="D35" s="6">
        <f t="shared" si="0"/>
        <v>1051</v>
      </c>
      <c r="E35" s="6">
        <f t="shared" si="1"/>
        <v>920</v>
      </c>
      <c r="F35" s="6">
        <v>23</v>
      </c>
      <c r="G35" s="6">
        <v>868</v>
      </c>
      <c r="H35" s="6">
        <v>27</v>
      </c>
      <c r="I35" s="6">
        <v>2</v>
      </c>
      <c r="J35" s="6">
        <v>0</v>
      </c>
      <c r="K35" s="6">
        <v>0</v>
      </c>
      <c r="L35" s="6">
        <v>0</v>
      </c>
      <c r="M35" s="6">
        <f t="shared" si="2"/>
        <v>131</v>
      </c>
      <c r="N35" s="6">
        <v>34</v>
      </c>
      <c r="O35" s="6">
        <v>92</v>
      </c>
      <c r="P35" s="6">
        <v>0</v>
      </c>
      <c r="Q35" s="6">
        <v>3</v>
      </c>
      <c r="R35" s="6">
        <v>0</v>
      </c>
      <c r="S35" s="6">
        <v>2</v>
      </c>
      <c r="T35" s="6">
        <v>0</v>
      </c>
      <c r="U35" s="6">
        <v>0</v>
      </c>
      <c r="V35" s="6">
        <v>0</v>
      </c>
      <c r="W35" s="8" t="s">
        <v>73</v>
      </c>
    </row>
    <row r="36" spans="1:23" x14ac:dyDescent="0.25">
      <c r="A36" s="14"/>
      <c r="B36" s="12" t="s">
        <v>36</v>
      </c>
      <c r="C36" s="13"/>
      <c r="D36" s="6">
        <f t="shared" si="0"/>
        <v>193</v>
      </c>
      <c r="E36" s="6">
        <f t="shared" si="1"/>
        <v>176</v>
      </c>
      <c r="F36" s="6">
        <v>40</v>
      </c>
      <c r="G36" s="6">
        <v>130</v>
      </c>
      <c r="H36" s="6">
        <v>5</v>
      </c>
      <c r="I36" s="6">
        <v>1</v>
      </c>
      <c r="J36" s="6">
        <v>0</v>
      </c>
      <c r="K36" s="6">
        <v>0</v>
      </c>
      <c r="L36" s="6">
        <v>0</v>
      </c>
      <c r="M36" s="6">
        <f t="shared" si="2"/>
        <v>17</v>
      </c>
      <c r="N36" s="6">
        <v>6</v>
      </c>
      <c r="O36" s="6">
        <v>4</v>
      </c>
      <c r="P36" s="6">
        <v>4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3</v>
      </c>
      <c r="W36" s="8" t="s">
        <v>73</v>
      </c>
    </row>
    <row r="37" spans="1:23" x14ac:dyDescent="0.25">
      <c r="A37" s="14"/>
      <c r="B37" s="12" t="s">
        <v>37</v>
      </c>
      <c r="C37" s="13"/>
      <c r="D37" s="6">
        <f t="shared" si="0"/>
        <v>689</v>
      </c>
      <c r="E37" s="6">
        <f t="shared" si="1"/>
        <v>660</v>
      </c>
      <c r="F37" s="6">
        <v>60</v>
      </c>
      <c r="G37" s="6">
        <v>565</v>
      </c>
      <c r="H37" s="6">
        <v>29</v>
      </c>
      <c r="I37" s="6">
        <v>5</v>
      </c>
      <c r="J37" s="6">
        <v>1</v>
      </c>
      <c r="K37" s="6">
        <v>0</v>
      </c>
      <c r="L37" s="6">
        <v>0</v>
      </c>
      <c r="M37" s="6">
        <f t="shared" si="2"/>
        <v>29</v>
      </c>
      <c r="N37" s="6">
        <v>7</v>
      </c>
      <c r="O37" s="6">
        <v>19</v>
      </c>
      <c r="P37" s="6">
        <v>0</v>
      </c>
      <c r="Q37" s="6">
        <v>1</v>
      </c>
      <c r="R37" s="6">
        <v>0</v>
      </c>
      <c r="S37" s="6">
        <v>2</v>
      </c>
      <c r="T37" s="6">
        <v>0</v>
      </c>
      <c r="U37" s="6">
        <v>0</v>
      </c>
      <c r="V37" s="6">
        <v>0</v>
      </c>
      <c r="W37" s="8" t="s">
        <v>73</v>
      </c>
    </row>
    <row r="38" spans="1:23" x14ac:dyDescent="0.25">
      <c r="A38" s="14"/>
      <c r="B38" s="12" t="s">
        <v>38</v>
      </c>
      <c r="C38" s="13"/>
      <c r="D38" s="6">
        <f t="shared" si="0"/>
        <v>586</v>
      </c>
      <c r="E38" s="6">
        <f t="shared" si="1"/>
        <v>552</v>
      </c>
      <c r="F38" s="6">
        <v>24</v>
      </c>
      <c r="G38" s="6">
        <v>494</v>
      </c>
      <c r="H38" s="6">
        <v>26</v>
      </c>
      <c r="I38" s="6">
        <v>8</v>
      </c>
      <c r="J38" s="6">
        <v>0</v>
      </c>
      <c r="K38" s="6">
        <v>0</v>
      </c>
      <c r="L38" s="6">
        <v>0</v>
      </c>
      <c r="M38" s="6">
        <f t="shared" si="2"/>
        <v>34</v>
      </c>
      <c r="N38" s="6">
        <v>8</v>
      </c>
      <c r="O38" s="6">
        <v>13</v>
      </c>
      <c r="P38" s="6">
        <v>11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2</v>
      </c>
      <c r="W38" s="8" t="s">
        <v>73</v>
      </c>
    </row>
    <row r="39" spans="1:23" x14ac:dyDescent="0.25">
      <c r="A39" s="14"/>
      <c r="B39" s="12" t="s">
        <v>39</v>
      </c>
      <c r="C39" s="13"/>
      <c r="D39" s="6">
        <f t="shared" si="0"/>
        <v>6688</v>
      </c>
      <c r="E39" s="6">
        <f t="shared" si="1"/>
        <v>5873</v>
      </c>
      <c r="F39" s="6">
        <f t="shared" ref="F39" si="25">F40-F27-F28-F29-F30-F31-F32-F33-F34-F35-F36-F37-F38</f>
        <v>293</v>
      </c>
      <c r="G39" s="6">
        <f t="shared" ref="G39:L39" si="26">G40-G27-G28-G29-G30-G31-G32-G33-G34-G35-G36-G37-G38</f>
        <v>5369</v>
      </c>
      <c r="H39" s="6">
        <f t="shared" si="26"/>
        <v>150</v>
      </c>
      <c r="I39" s="6">
        <f t="shared" si="26"/>
        <v>60</v>
      </c>
      <c r="J39" s="6">
        <f t="shared" si="26"/>
        <v>1</v>
      </c>
      <c r="K39" s="6">
        <f t="shared" si="26"/>
        <v>0</v>
      </c>
      <c r="L39" s="6">
        <f t="shared" si="26"/>
        <v>0</v>
      </c>
      <c r="M39" s="6">
        <f t="shared" si="2"/>
        <v>815</v>
      </c>
      <c r="N39" s="6">
        <f t="shared" ref="N39:V39" si="27">N40-N27-N28-N29-N30-N31-N32-N33-N34-N35-N36-N37-N38</f>
        <v>93</v>
      </c>
      <c r="O39" s="6">
        <f t="shared" si="27"/>
        <v>557</v>
      </c>
      <c r="P39" s="6">
        <f t="shared" si="27"/>
        <v>104</v>
      </c>
      <c r="Q39" s="6">
        <f t="shared" si="27"/>
        <v>14</v>
      </c>
      <c r="R39" s="6">
        <f t="shared" si="27"/>
        <v>2</v>
      </c>
      <c r="S39" s="6">
        <f t="shared" si="27"/>
        <v>11</v>
      </c>
      <c r="T39" s="6">
        <f t="shared" si="27"/>
        <v>4</v>
      </c>
      <c r="U39" s="6">
        <f t="shared" si="27"/>
        <v>0</v>
      </c>
      <c r="V39" s="6">
        <f t="shared" si="27"/>
        <v>30</v>
      </c>
      <c r="W39" s="8" t="s">
        <v>73</v>
      </c>
    </row>
    <row r="40" spans="1:23" x14ac:dyDescent="0.25">
      <c r="A40" s="15"/>
      <c r="B40" s="12" t="s">
        <v>40</v>
      </c>
      <c r="C40" s="13"/>
      <c r="D40" s="6">
        <f t="shared" si="0"/>
        <v>39786</v>
      </c>
      <c r="E40" s="6">
        <f t="shared" si="1"/>
        <v>32348</v>
      </c>
      <c r="F40" s="6">
        <v>1746</v>
      </c>
      <c r="G40" s="6">
        <v>29230</v>
      </c>
      <c r="H40" s="6">
        <v>1003</v>
      </c>
      <c r="I40" s="6">
        <v>343</v>
      </c>
      <c r="J40" s="6">
        <v>23</v>
      </c>
      <c r="K40" s="6">
        <v>0</v>
      </c>
      <c r="L40" s="6">
        <v>3</v>
      </c>
      <c r="M40" s="6">
        <f t="shared" si="2"/>
        <v>7438</v>
      </c>
      <c r="N40" s="6">
        <v>668</v>
      </c>
      <c r="O40" s="6">
        <v>6200</v>
      </c>
      <c r="P40" s="6">
        <v>291</v>
      </c>
      <c r="Q40" s="6">
        <v>53</v>
      </c>
      <c r="R40" s="6">
        <v>16</v>
      </c>
      <c r="S40" s="6">
        <v>139</v>
      </c>
      <c r="T40" s="6">
        <v>4</v>
      </c>
      <c r="U40" s="6">
        <v>0</v>
      </c>
      <c r="V40" s="6">
        <v>67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>
        <f t="shared" si="0"/>
        <v>12294</v>
      </c>
      <c r="E41" s="6">
        <f t="shared" si="1"/>
        <v>8351</v>
      </c>
      <c r="F41" s="6">
        <v>541</v>
      </c>
      <c r="G41" s="6">
        <v>7583</v>
      </c>
      <c r="H41" s="6">
        <v>157</v>
      </c>
      <c r="I41" s="6">
        <v>67</v>
      </c>
      <c r="J41" s="6">
        <v>3</v>
      </c>
      <c r="K41" s="6">
        <v>0</v>
      </c>
      <c r="L41" s="6">
        <v>0</v>
      </c>
      <c r="M41" s="6">
        <f t="shared" si="2"/>
        <v>3943</v>
      </c>
      <c r="N41" s="6">
        <v>296</v>
      </c>
      <c r="O41" s="6">
        <v>3522</v>
      </c>
      <c r="P41" s="6">
        <v>4</v>
      </c>
      <c r="Q41" s="6">
        <v>35</v>
      </c>
      <c r="R41" s="6">
        <v>2</v>
      </c>
      <c r="S41" s="6">
        <v>69</v>
      </c>
      <c r="T41" s="6">
        <v>0</v>
      </c>
      <c r="U41" s="6">
        <v>0</v>
      </c>
      <c r="V41" s="6">
        <v>15</v>
      </c>
      <c r="W41" s="8" t="s">
        <v>73</v>
      </c>
    </row>
    <row r="42" spans="1:23" x14ac:dyDescent="0.25">
      <c r="A42" s="14"/>
      <c r="B42" s="12" t="s">
        <v>43</v>
      </c>
      <c r="C42" s="13"/>
      <c r="D42" s="6">
        <f t="shared" si="0"/>
        <v>1592</v>
      </c>
      <c r="E42" s="6">
        <f t="shared" si="1"/>
        <v>1248</v>
      </c>
      <c r="F42" s="6">
        <v>80</v>
      </c>
      <c r="G42" s="6">
        <v>1124</v>
      </c>
      <c r="H42" s="6">
        <v>34</v>
      </c>
      <c r="I42" s="6">
        <v>9</v>
      </c>
      <c r="J42" s="6">
        <v>1</v>
      </c>
      <c r="K42" s="6">
        <v>0</v>
      </c>
      <c r="L42" s="6">
        <v>0</v>
      </c>
      <c r="M42" s="6">
        <f t="shared" si="2"/>
        <v>344</v>
      </c>
      <c r="N42" s="6">
        <v>23</v>
      </c>
      <c r="O42" s="6">
        <v>310</v>
      </c>
      <c r="P42" s="6">
        <v>0</v>
      </c>
      <c r="Q42" s="6">
        <v>6</v>
      </c>
      <c r="R42" s="6">
        <v>0</v>
      </c>
      <c r="S42" s="6">
        <v>2</v>
      </c>
      <c r="T42" s="6">
        <v>0</v>
      </c>
      <c r="U42" s="6">
        <v>0</v>
      </c>
      <c r="V42" s="6">
        <v>3</v>
      </c>
      <c r="W42" s="8" t="s">
        <v>73</v>
      </c>
    </row>
    <row r="43" spans="1:23" x14ac:dyDescent="0.25">
      <c r="A43" s="14"/>
      <c r="B43" s="12" t="s">
        <v>44</v>
      </c>
      <c r="C43" s="13"/>
      <c r="D43" s="6">
        <f t="shared" si="0"/>
        <v>248</v>
      </c>
      <c r="E43" s="6">
        <f t="shared" si="1"/>
        <v>242</v>
      </c>
      <c r="F43" s="6">
        <f t="shared" ref="F43" si="28">F44-F41-F42</f>
        <v>5</v>
      </c>
      <c r="G43" s="6">
        <f t="shared" ref="G43:L43" si="29">G44-G41-G42</f>
        <v>234</v>
      </c>
      <c r="H43" s="6">
        <f t="shared" si="29"/>
        <v>1</v>
      </c>
      <c r="I43" s="6">
        <f t="shared" si="29"/>
        <v>2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6</v>
      </c>
      <c r="N43" s="6">
        <f t="shared" ref="N43:V43" si="30">N44-N41-N42</f>
        <v>4</v>
      </c>
      <c r="O43" s="6">
        <f t="shared" si="30"/>
        <v>0</v>
      </c>
      <c r="P43" s="6">
        <f t="shared" si="30"/>
        <v>0</v>
      </c>
      <c r="Q43" s="6">
        <f t="shared" si="30"/>
        <v>2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73</v>
      </c>
    </row>
    <row r="44" spans="1:23" x14ac:dyDescent="0.25">
      <c r="A44" s="15"/>
      <c r="B44" s="12" t="s">
        <v>45</v>
      </c>
      <c r="C44" s="13"/>
      <c r="D44" s="6">
        <f t="shared" si="0"/>
        <v>14134</v>
      </c>
      <c r="E44" s="6">
        <f t="shared" si="1"/>
        <v>9841</v>
      </c>
      <c r="F44" s="6">
        <v>626</v>
      </c>
      <c r="G44" s="6">
        <v>8941</v>
      </c>
      <c r="H44" s="6">
        <v>192</v>
      </c>
      <c r="I44" s="6">
        <v>78</v>
      </c>
      <c r="J44" s="6">
        <v>4</v>
      </c>
      <c r="K44" s="6">
        <v>0</v>
      </c>
      <c r="L44" s="6">
        <v>0</v>
      </c>
      <c r="M44" s="6">
        <f t="shared" si="2"/>
        <v>4293</v>
      </c>
      <c r="N44" s="6">
        <v>323</v>
      </c>
      <c r="O44" s="6">
        <v>3832</v>
      </c>
      <c r="P44" s="6">
        <v>4</v>
      </c>
      <c r="Q44" s="6">
        <v>43</v>
      </c>
      <c r="R44" s="6">
        <v>2</v>
      </c>
      <c r="S44" s="6">
        <v>71</v>
      </c>
      <c r="T44" s="6">
        <v>0</v>
      </c>
      <c r="U44" s="6">
        <v>0</v>
      </c>
      <c r="V44" s="6">
        <v>18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>
        <f t="shared" si="0"/>
        <v>315</v>
      </c>
      <c r="E45" s="6">
        <f t="shared" si="1"/>
        <v>292</v>
      </c>
      <c r="F45" s="6">
        <v>23</v>
      </c>
      <c r="G45" s="6">
        <v>257</v>
      </c>
      <c r="H45" s="6">
        <v>6</v>
      </c>
      <c r="I45" s="6">
        <v>6</v>
      </c>
      <c r="J45" s="6">
        <v>0</v>
      </c>
      <c r="K45" s="6">
        <v>0</v>
      </c>
      <c r="L45" s="6">
        <v>0</v>
      </c>
      <c r="M45" s="6">
        <f t="shared" si="2"/>
        <v>23</v>
      </c>
      <c r="N45" s="6">
        <v>1</v>
      </c>
      <c r="O45" s="6">
        <v>15</v>
      </c>
      <c r="P45" s="6">
        <v>2</v>
      </c>
      <c r="Q45" s="6">
        <v>1</v>
      </c>
      <c r="R45" s="6">
        <v>0</v>
      </c>
      <c r="S45" s="6">
        <v>1</v>
      </c>
      <c r="T45" s="6">
        <v>0</v>
      </c>
      <c r="U45" s="6">
        <v>0</v>
      </c>
      <c r="V45" s="6">
        <v>3</v>
      </c>
      <c r="W45" s="8" t="s">
        <v>73</v>
      </c>
    </row>
    <row r="46" spans="1:23" x14ac:dyDescent="0.25">
      <c r="A46" s="14"/>
      <c r="B46" s="12" t="s">
        <v>48</v>
      </c>
      <c r="C46" s="13"/>
      <c r="D46" s="6">
        <f t="shared" si="0"/>
        <v>610</v>
      </c>
      <c r="E46" s="6">
        <f t="shared" si="1"/>
        <v>600</v>
      </c>
      <c r="F46" s="6">
        <f t="shared" ref="F46" si="31">F47-F45</f>
        <v>24</v>
      </c>
      <c r="G46" s="6">
        <f t="shared" ref="G46:L46" si="32">G47-G45</f>
        <v>565</v>
      </c>
      <c r="H46" s="6">
        <f t="shared" si="32"/>
        <v>10</v>
      </c>
      <c r="I46" s="6">
        <f t="shared" si="32"/>
        <v>1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10</v>
      </c>
      <c r="N46" s="6">
        <f t="shared" ref="N46:V46" si="33">N47-N45</f>
        <v>2</v>
      </c>
      <c r="O46" s="6">
        <f t="shared" si="33"/>
        <v>6</v>
      </c>
      <c r="P46" s="6">
        <f t="shared" si="33"/>
        <v>0</v>
      </c>
      <c r="Q46" s="6">
        <f t="shared" si="33"/>
        <v>0</v>
      </c>
      <c r="R46" s="6">
        <f t="shared" si="33"/>
        <v>0</v>
      </c>
      <c r="S46" s="6">
        <f t="shared" si="33"/>
        <v>1</v>
      </c>
      <c r="T46" s="6">
        <f t="shared" si="33"/>
        <v>0</v>
      </c>
      <c r="U46" s="6">
        <f t="shared" si="33"/>
        <v>0</v>
      </c>
      <c r="V46" s="6">
        <f t="shared" si="33"/>
        <v>1</v>
      </c>
      <c r="W46" s="8" t="s">
        <v>73</v>
      </c>
    </row>
    <row r="47" spans="1:23" x14ac:dyDescent="0.25">
      <c r="A47" s="15"/>
      <c r="B47" s="12" t="s">
        <v>49</v>
      </c>
      <c r="C47" s="13"/>
      <c r="D47" s="6">
        <f t="shared" si="0"/>
        <v>925</v>
      </c>
      <c r="E47" s="6">
        <f t="shared" si="1"/>
        <v>892</v>
      </c>
      <c r="F47" s="6">
        <v>47</v>
      </c>
      <c r="G47" s="6">
        <v>822</v>
      </c>
      <c r="H47" s="6">
        <v>16</v>
      </c>
      <c r="I47" s="6">
        <v>7</v>
      </c>
      <c r="J47" s="6">
        <v>0</v>
      </c>
      <c r="K47" s="6">
        <v>0</v>
      </c>
      <c r="L47" s="6">
        <v>0</v>
      </c>
      <c r="M47" s="6">
        <f t="shared" si="2"/>
        <v>33</v>
      </c>
      <c r="N47" s="6">
        <v>3</v>
      </c>
      <c r="O47" s="6">
        <v>21</v>
      </c>
      <c r="P47" s="6">
        <v>2</v>
      </c>
      <c r="Q47" s="6">
        <v>1</v>
      </c>
      <c r="R47" s="6">
        <v>0</v>
      </c>
      <c r="S47" s="6">
        <v>2</v>
      </c>
      <c r="T47" s="6">
        <v>0</v>
      </c>
      <c r="U47" s="6">
        <v>0</v>
      </c>
      <c r="V47" s="6">
        <v>4</v>
      </c>
      <c r="W47" s="8" t="s">
        <v>73</v>
      </c>
    </row>
    <row r="48" spans="1:23" x14ac:dyDescent="0.25">
      <c r="A48" s="7"/>
      <c r="B48" s="12" t="s">
        <v>50</v>
      </c>
      <c r="C48" s="13"/>
      <c r="D48" s="6">
        <f t="shared" si="0"/>
        <v>82</v>
      </c>
      <c r="E48" s="6">
        <f t="shared" si="1"/>
        <v>78</v>
      </c>
      <c r="F48" s="6">
        <v>9</v>
      </c>
      <c r="G48" s="6">
        <v>60</v>
      </c>
      <c r="H48" s="6">
        <v>7</v>
      </c>
      <c r="I48" s="6">
        <v>1</v>
      </c>
      <c r="J48" s="6">
        <v>1</v>
      </c>
      <c r="K48" s="6">
        <v>0</v>
      </c>
      <c r="L48" s="6">
        <v>0</v>
      </c>
      <c r="M48" s="6">
        <f t="shared" si="2"/>
        <v>4</v>
      </c>
      <c r="N48" s="6">
        <v>0</v>
      </c>
      <c r="O48" s="6">
        <v>1</v>
      </c>
      <c r="P48" s="6">
        <v>0</v>
      </c>
      <c r="Q48" s="6">
        <v>3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73</v>
      </c>
    </row>
    <row r="49" spans="1:23" x14ac:dyDescent="0.25">
      <c r="A49" s="7"/>
      <c r="B49" s="12" t="s">
        <v>51</v>
      </c>
      <c r="C49" s="13"/>
      <c r="D49" s="6">
        <f t="shared" si="0"/>
        <v>778576</v>
      </c>
      <c r="E49" s="6">
        <f t="shared" si="1"/>
        <v>731101</v>
      </c>
      <c r="F49" s="6">
        <f>F48+F47+F44+F40+F26+F19</f>
        <v>56936</v>
      </c>
      <c r="G49" s="6">
        <f t="shared" ref="G49:L49" si="34">G48+G47+G44+G40+G26+G19</f>
        <v>604361</v>
      </c>
      <c r="H49" s="6">
        <f t="shared" si="34"/>
        <v>48624</v>
      </c>
      <c r="I49" s="6">
        <f t="shared" si="34"/>
        <v>20327</v>
      </c>
      <c r="J49" s="6">
        <f t="shared" si="34"/>
        <v>836</v>
      </c>
      <c r="K49" s="6">
        <f t="shared" si="34"/>
        <v>0</v>
      </c>
      <c r="L49" s="6">
        <f t="shared" si="34"/>
        <v>17</v>
      </c>
      <c r="M49" s="6">
        <f t="shared" si="2"/>
        <v>47475</v>
      </c>
      <c r="N49" s="6">
        <f t="shared" ref="N49" si="35">N48+N47+N44+N40+N26+N19</f>
        <v>3841</v>
      </c>
      <c r="O49" s="6">
        <f t="shared" ref="O49" si="36">O48+O47+O44+O40+O26+O19</f>
        <v>22283</v>
      </c>
      <c r="P49" s="6">
        <f t="shared" ref="P49" si="37">P48+P47+P44+P40+P26+P19</f>
        <v>755</v>
      </c>
      <c r="Q49" s="6">
        <f t="shared" ref="Q49" si="38">Q48+Q47+Q44+Q40+Q26+Q19</f>
        <v>19357</v>
      </c>
      <c r="R49" s="6">
        <f t="shared" ref="R49" si="39">R48+R47+R44+R40+R26+R19</f>
        <v>314</v>
      </c>
      <c r="S49" s="6">
        <f t="shared" ref="S49" si="40">S48+S47+S44+S40+S26+S19</f>
        <v>459</v>
      </c>
      <c r="T49" s="6">
        <f t="shared" ref="T49" si="41">T48+T47+T44+T40+T26+T19</f>
        <v>9</v>
      </c>
      <c r="U49" s="6">
        <f t="shared" ref="U49" si="42">U48+U47+U44+U40+U26+U19</f>
        <v>10</v>
      </c>
      <c r="V49" s="6">
        <f t="shared" ref="V49" si="43">V48+V47+V44+V40+V26+V19</f>
        <v>447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張家誠</cp:lastModifiedBy>
  <cp:lastPrinted>2018-08-22T03:56:05Z</cp:lastPrinted>
  <dcterms:created xsi:type="dcterms:W3CDTF">2018-08-16T06:57:31Z</dcterms:created>
  <dcterms:modified xsi:type="dcterms:W3CDTF">2025-05-26T10:58:42Z</dcterms:modified>
</cp:coreProperties>
</file>