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<sst xmlns="http://schemas.openxmlformats.org/spreadsheetml/2006/main" count="98" uniqueCount="56">
  <si>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</si>
  <si>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</si>
  <si>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</si>
  <si>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</si>
  <si>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</si>
  <si>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</si>
  <si>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</si>
  <si>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</si>
  <si>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</si>
  <si>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</si>
  <si>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</si>
  <si>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</si>
  <si>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</si>
  <si>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</si>
  <si>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</si>
  <si>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</si>
  <si>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</si>
  <si>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</si>
  <si>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</si>
  <si>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</si>
  <si>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</si>
  <si>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</si>
  <si>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</si>
  <si>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</si>
  <si>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</si>
  <si>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</si>
  <si>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</si>
  <si>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</si>
  <si>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</si>
  <si>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</si>
  <si>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</si>
  <si>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</si>
  <si>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</si>
  <si>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</si>
  <si>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</si>
  <si>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</si>
  <si>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</si>
  <si>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</si>
  <si>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</si>
  <si>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</si>
  <si>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</si>
  <si>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</si>
  <si>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</si>
  <si>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</si>
  <si>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</si>
  <si>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</si>
  <si>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</si>
  <si>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</si>
  <si>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</si>
  <si>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</si>
  <si>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</si>
  <si>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</si>
  <si>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</si>
  <si>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114年3月來臺旅客人次及成長率－按國籍分
Table 1-3 Visitor Arrivals by Nationality,
 March, 2025</t>
  </si>
  <si>
    <t>114年3月
Mar.., 2025</t>
  </si>
  <si>
    <t>113年3月
Mar..,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</si>
</sst>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154376.0</v>
      </c>
      <c r="E3" s="4" t="n">
        <v>151323.0</v>
      </c>
      <c r="F3" s="5" t="n">
        <f>IF(E3=0,"-",(D3-E3)/E3*100)</f>
        <v>2.0175386425064263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90380.0</v>
      </c>
      <c r="E4" s="4" t="n">
        <v>93970.0</v>
      </c>
      <c r="F4" s="5" t="n">
        <f ref="F4:F46" si="0" t="shared">IF(E4=0,"-",(D4-E4)/E4*100)</f>
        <v>-3.820368202617857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4875.0</v>
      </c>
      <c r="E5" s="4" t="n">
        <v>4165.0</v>
      </c>
      <c r="F5" s="5" t="n">
        <f si="0" t="shared"/>
        <v>17.046818727490997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1987.0</v>
      </c>
      <c r="E6" s="4" t="n">
        <v>1382.0</v>
      </c>
      <c r="F6" s="5" t="n">
        <f si="0" t="shared"/>
        <v>43.777134587554265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43961.0</v>
      </c>
      <c r="E7" s="4" t="n">
        <v>54087.0</v>
      </c>
      <c r="F7" s="5" t="n">
        <f si="0" t="shared"/>
        <v>-18.721689130474974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41089.0</v>
      </c>
      <c r="E8" s="4" t="n">
        <v>47460.0</v>
      </c>
      <c r="F8" s="5" t="n">
        <f si="0" t="shared"/>
        <v>-13.423935946059839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19112.0</v>
      </c>
      <c r="E9" s="4" t="n">
        <v>16710.0</v>
      </c>
      <c r="F9" s="5" t="n">
        <f si="0" t="shared"/>
        <v>14.374625972471575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55296.0</v>
      </c>
      <c r="E10" s="4" t="n">
        <v>45079.0</v>
      </c>
      <c r="F10" s="5" t="n">
        <f si="0" t="shared"/>
        <v>22.664655382772466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39150.0</v>
      </c>
      <c r="E11" s="4" t="n">
        <v>47190.0</v>
      </c>
      <c r="F11" s="5" t="n">
        <f si="0" t="shared"/>
        <v>-17.037507946598858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37496.0</v>
      </c>
      <c r="E12" s="4" t="n">
        <v>37053.0</v>
      </c>
      <c r="F12" s="5" t="n">
        <f si="0" t="shared"/>
        <v>1.19558470299301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2616.0</v>
      </c>
      <c r="E13" s="4" t="n">
        <f>E14-E7-E8-E9-E10-E11-E12</f>
        <v>2136.0</v>
      </c>
      <c r="F13" s="5" t="n">
        <f si="0" t="shared"/>
        <v>22.47191011235955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238720.0</v>
      </c>
      <c r="E14" s="4" t="n">
        <v>249715.0</v>
      </c>
      <c r="F14" s="5" t="n">
        <f si="0" t="shared"/>
        <v>-4.403019442164067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850.0</v>
      </c>
      <c r="E15" s="4" t="n">
        <f>E16-E3-E4-E5-E6-E14</f>
        <v>750.0</v>
      </c>
      <c r="F15" s="5" t="n">
        <f si="0" t="shared"/>
        <v>13.333333333333334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491188.0</v>
      </c>
      <c r="E16" s="4" t="n">
        <v>501305.0</v>
      </c>
      <c r="F16" s="5" t="n">
        <f si="0" t="shared"/>
        <v>-2.0181326737215866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17657.0</v>
      </c>
      <c r="E17" s="4" t="n">
        <v>16650.0</v>
      </c>
      <c r="F17" s="5" t="n">
        <f si="0" t="shared"/>
        <v>6.048048048048048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69641.0</v>
      </c>
      <c r="E18" s="4" t="n">
        <v>66013.0</v>
      </c>
      <c r="F18" s="5" t="n">
        <f si="0" t="shared"/>
        <v>5.495887173738506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574.0</v>
      </c>
      <c r="E19" s="4" t="n">
        <v>474.0</v>
      </c>
      <c r="F19" s="5" t="n">
        <f si="0" t="shared"/>
        <v>21.09704641350211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649.0</v>
      </c>
      <c r="E20" s="4" t="n">
        <v>394.0</v>
      </c>
      <c r="F20" s="5" t="n">
        <f si="0" t="shared"/>
        <v>64.72081218274111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138.0</v>
      </c>
      <c r="E21" s="4" t="n">
        <v>114.0</v>
      </c>
      <c r="F21" s="5" t="n">
        <f si="0" t="shared"/>
        <v>21.052631578947366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1045.0</v>
      </c>
      <c r="E22" s="4" t="n">
        <f>E23-E17-E18-E19-E20-E21</f>
        <v>1112.0</v>
      </c>
      <c r="F22" s="5" t="n">
        <f>IF(E22=0,"-",(D22-E22)/E22*100)</f>
        <v>-6.025179856115108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89704.0</v>
      </c>
      <c r="E23" s="4" t="n">
        <v>84757.0</v>
      </c>
      <c r="F23" s="5" t="n">
        <f si="0" t="shared"/>
        <v>5.83668605542905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829.0</v>
      </c>
      <c r="E24" s="4" t="n">
        <v>881.0</v>
      </c>
      <c r="F24" s="5" t="n">
        <f si="0" t="shared"/>
        <v>-5.902383654937571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4890.0</v>
      </c>
      <c r="E25" s="4" t="n">
        <v>5627.0</v>
      </c>
      <c r="F25" s="5" t="n">
        <f si="0" t="shared"/>
        <v>-13.09756531011196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9803.0</v>
      </c>
      <c r="E26" s="4" t="n">
        <v>16080.0</v>
      </c>
      <c r="F26" s="5" t="n">
        <f si="0" t="shared"/>
        <v>-39.03606965174129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2341.0</v>
      </c>
      <c r="E27" s="4" t="n">
        <v>2546.0</v>
      </c>
      <c r="F27" s="5" t="n">
        <f si="0" t="shared"/>
        <v>-8.05184603299293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2709.0</v>
      </c>
      <c r="E28" s="4" t="n">
        <v>2385.0</v>
      </c>
      <c r="F28" s="5" t="n">
        <f si="0" t="shared"/>
        <v>13.584905660377359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1156.0</v>
      </c>
      <c r="E29" s="4" t="n">
        <v>1464.0</v>
      </c>
      <c r="F29" s="5" t="n">
        <f si="0" t="shared"/>
        <v>-21.03825136612022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1366.0</v>
      </c>
      <c r="E30" s="4" t="n">
        <v>1670.0</v>
      </c>
      <c r="F30" s="5" t="n">
        <f si="0" t="shared"/>
        <v>-18.20359281437126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12108.0</v>
      </c>
      <c r="E31" s="4" t="n">
        <v>11839.0</v>
      </c>
      <c r="F31" s="5" t="n">
        <f si="0" t="shared"/>
        <v>2.2721513641354845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1024.0</v>
      </c>
      <c r="E32" s="4" t="n">
        <v>1359.0</v>
      </c>
      <c r="F32" s="5" t="n">
        <f si="0" t="shared"/>
        <v>-24.6504782928624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272.0</v>
      </c>
      <c r="E33" s="4" t="n">
        <v>238.0</v>
      </c>
      <c r="F33" s="5" t="n">
        <f si="0" t="shared"/>
        <v>14.285714285714285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771.0</v>
      </c>
      <c r="E34" s="4" t="n">
        <v>755.0</v>
      </c>
      <c r="F34" s="5" t="n">
        <f si="0" t="shared"/>
        <v>2.119205298013245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8866.0</v>
      </c>
      <c r="E35" s="4" t="n">
        <f>E36-E24-E25-E26-E27-E28-E29-E30-E31-E32-E33-E34</f>
        <v>8521.0</v>
      </c>
      <c r="F35" s="5" t="n">
        <f si="0" t="shared"/>
        <v>4.048820560967022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46135.0</v>
      </c>
      <c r="E36" s="4" t="n">
        <v>53365.0</v>
      </c>
      <c r="F36" s="5" t="n">
        <f si="0" t="shared"/>
        <v>-13.548205752834255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13048.0</v>
      </c>
      <c r="E37" s="4" t="n">
        <v>11799.0</v>
      </c>
      <c r="F37" s="5" t="n">
        <f si="0" t="shared"/>
        <v>10.585642851089075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1931.0</v>
      </c>
      <c r="E38" s="4" t="n">
        <v>1970.0</v>
      </c>
      <c r="F38" s="5" t="n">
        <f si="0" t="shared"/>
        <v>-1.9796954314720812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240.0</v>
      </c>
      <c r="E39" s="4" t="n">
        <f>E40-E37-E38</f>
        <v>153.0</v>
      </c>
      <c r="F39" s="5" t="n">
        <f si="0" t="shared"/>
        <v>56.86274509803921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15219.0</v>
      </c>
      <c r="E40" s="4" t="n">
        <v>13922.0</v>
      </c>
      <c r="F40" s="5" t="n">
        <f si="0" t="shared"/>
        <v>9.316190202557104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332.0</v>
      </c>
      <c r="E41" s="4" t="n">
        <v>371.0</v>
      </c>
      <c r="F41" s="5" t="n">
        <f si="0" t="shared"/>
        <v>-10.512129380053908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531.0</v>
      </c>
      <c r="E42" s="4" t="n">
        <f>E43-E41</f>
        <v>461.0</v>
      </c>
      <c r="F42" s="5" t="n">
        <f si="0" t="shared"/>
        <v>15.184381778741866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863.0</v>
      </c>
      <c r="E43" s="4" t="n">
        <v>832.0</v>
      </c>
      <c r="F43" s="5" t="n">
        <f si="0" t="shared"/>
        <v>3.7259615384615383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41.0</v>
      </c>
      <c r="E44" s="4" t="n">
        <v>56.0</v>
      </c>
      <c r="F44" s="5" t="n">
        <f si="0" t="shared"/>
        <v>-26.785714285714285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135426.0</v>
      </c>
      <c r="E45" s="4" t="n">
        <v>157371.0</v>
      </c>
      <c r="F45" s="5" t="n">
        <f si="0" t="shared"/>
        <v>-13.94475475151076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778576.0</v>
      </c>
      <c r="E46" s="8" t="n">
        <f>E44+E43+E40+E36+E23+E16+E45</f>
        <v>811608.0</v>
      </c>
      <c r="F46" s="5" t="n">
        <f si="0" t="shared"/>
        <v>-4.0699450966476425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