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<sst xmlns="http://schemas.openxmlformats.org/spreadsheetml/2006/main" count="98" uniqueCount="56">
  <si>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</si>
  <si>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</si>
  <si>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</si>
  <si>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</si>
  <si>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</si>
  <si>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</si>
  <si>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</si>
  <si>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</si>
  <si>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</si>
  <si>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</si>
  <si>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</si>
  <si>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</si>
  <si>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</si>
  <si>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</si>
  <si>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</si>
  <si>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</si>
  <si>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</si>
  <si>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</si>
  <si>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</si>
  <si>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</si>
  <si>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</si>
  <si>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</si>
  <si>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</si>
  <si>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</si>
  <si>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</si>
  <si>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</si>
  <si>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</si>
  <si>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</si>
  <si>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</si>
  <si>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</si>
  <si>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</si>
  <si>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</si>
  <si>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</si>
  <si>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</si>
  <si>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</si>
  <si>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</si>
  <si>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</si>
  <si>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</si>
  <si>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</si>
  <si>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</si>
  <si>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</si>
  <si>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</si>
  <si>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</si>
  <si>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</si>
  <si>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</si>
  <si>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</si>
  <si>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</si>
  <si>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</si>
  <si>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</si>
  <si>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</si>
  <si>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</si>
  <si>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</si>
  <si>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</si>
  <si>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113年1至12月來臺旅客人次及成長率－按國籍分
Table 1-3 Visitor Arrivals by Nationality,
 January-December, 2024</t>
  </si>
  <si>
    <t>113年1至12月
Jan.-December., 2024</t>
  </si>
  <si>
    <t>112年1至12月
Jan.-December.,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</si>
</sst>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1318372.0</v>
      </c>
      <c r="E3" s="4" t="n">
        <v>926140.0</v>
      </c>
      <c r="F3" s="5" t="n">
        <f>IF(E3=0,"-",(D3-E3)/E3*100)</f>
        <v>42.351264387673574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1010035.0</v>
      </c>
      <c r="E4" s="4" t="n">
        <v>745885.0</v>
      </c>
      <c r="F4" s="5" t="n">
        <f ref="F4:F46" si="0" t="shared">IF(E4=0,"-",(D4-E4)/E4*100)</f>
        <v>35.41430649496906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45674.0</v>
      </c>
      <c r="E5" s="4" t="n">
        <v>36968.0</v>
      </c>
      <c r="F5" s="5" t="n">
        <f si="0" t="shared"/>
        <v>23.55009738151915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16471.0</v>
      </c>
      <c r="E6" s="4" t="n">
        <v>13397.0</v>
      </c>
      <c r="F6" s="5" t="n">
        <f si="0" t="shared"/>
        <v>22.945435545271327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463216.0</v>
      </c>
      <c r="E7" s="4" t="n">
        <v>463292.0</v>
      </c>
      <c r="F7" s="5" t="n">
        <f si="0" t="shared"/>
        <v>-0.016404341106688654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400181.0</v>
      </c>
      <c r="E8" s="4" t="n">
        <v>423063.0</v>
      </c>
      <c r="F8" s="5" t="n">
        <f si="0" t="shared"/>
        <v>-5.408650721051002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231455.0</v>
      </c>
      <c r="E9" s="4" t="n">
        <v>206023.0</v>
      </c>
      <c r="F9" s="5" t="n">
        <f si="0" t="shared"/>
        <v>12.344252826140771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476746.0</v>
      </c>
      <c r="E10" s="4" t="n">
        <v>352871.0</v>
      </c>
      <c r="F10" s="5" t="n">
        <f si="0" t="shared"/>
        <v>35.10489669029192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397168.0</v>
      </c>
      <c r="E11" s="4" t="n">
        <v>391573.0</v>
      </c>
      <c r="F11" s="5" t="n">
        <f si="0" t="shared"/>
        <v>1.428852346816558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370802.0</v>
      </c>
      <c r="E12" s="4" t="n">
        <v>382026.0</v>
      </c>
      <c r="F12" s="5" t="n">
        <f si="0" t="shared"/>
        <v>-2.9380199253453956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26371.0</v>
      </c>
      <c r="E13" s="4" t="n">
        <f>E14-E7-E8-E9-E10-E11-E12</f>
        <v>22383.0</v>
      </c>
      <c r="F13" s="5" t="n">
        <f si="0" t="shared"/>
        <v>17.817093329759192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2365939.0</v>
      </c>
      <c r="E14" s="4" t="n">
        <v>2241231.0</v>
      </c>
      <c r="F14" s="5" t="n">
        <f si="0" t="shared"/>
        <v>5.564263567655454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9124.0</v>
      </c>
      <c r="E15" s="4" t="n">
        <f>E16-E3-E4-E5-E6-E14</f>
        <v>7630.0</v>
      </c>
      <c r="F15" s="5" t="n">
        <f si="0" t="shared"/>
        <v>19.580602883355176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4765615.0</v>
      </c>
      <c r="E16" s="4" t="n">
        <v>3971251.0</v>
      </c>
      <c r="F16" s="5" t="n">
        <f si="0" t="shared"/>
        <v>20.00286559575308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144168.0</v>
      </c>
      <c r="E17" s="4" t="n">
        <v>117203.0</v>
      </c>
      <c r="F17" s="5" t="n">
        <f si="0" t="shared"/>
        <v>23.007090262194655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660284.0</v>
      </c>
      <c r="E18" s="4" t="n">
        <v>534219.0</v>
      </c>
      <c r="F18" s="5" t="n">
        <f si="0" t="shared"/>
        <v>23.598000071131878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4612.0</v>
      </c>
      <c r="E19" s="4" t="n">
        <v>3636.0</v>
      </c>
      <c r="F19" s="5" t="n">
        <f si="0" t="shared"/>
        <v>26.842684268426844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4602.0</v>
      </c>
      <c r="E20" s="4" t="n">
        <v>3343.0</v>
      </c>
      <c r="F20" s="5" t="n">
        <f si="0" t="shared"/>
        <v>37.660783727191145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1065.0</v>
      </c>
      <c r="E21" s="4" t="n">
        <v>766.0</v>
      </c>
      <c r="F21" s="5" t="n">
        <f si="0" t="shared"/>
        <v>39.03394255874674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12728.0</v>
      </c>
      <c r="E22" s="4" t="n">
        <f>E23-E17-E18-E19-E20-E21</f>
        <v>10995.0</v>
      </c>
      <c r="F22" s="5" t="n">
        <f>IF(E22=0,"-",(D22-E22)/E22*100)</f>
        <v>15.761709868121873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827459.0</v>
      </c>
      <c r="E23" s="4" t="n">
        <v>670162.0</v>
      </c>
      <c r="F23" s="5" t="n">
        <f si="0" t="shared"/>
        <v>23.471488983260762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8402.0</v>
      </c>
      <c r="E24" s="4" t="n">
        <v>7156.0</v>
      </c>
      <c r="F24" s="5" t="n">
        <f si="0" t="shared"/>
        <v>17.41196198993851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57831.0</v>
      </c>
      <c r="E25" s="4" t="n">
        <v>48260.0</v>
      </c>
      <c r="F25" s="5" t="n">
        <f si="0" t="shared"/>
        <v>19.832159138002485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76256.0</v>
      </c>
      <c r="E26" s="4" t="n">
        <v>62443.0</v>
      </c>
      <c r="F26" s="5" t="n">
        <f si="0" t="shared"/>
        <v>22.12097432858767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20518.0</v>
      </c>
      <c r="E27" s="4" t="n">
        <v>16608.0</v>
      </c>
      <c r="F27" s="5" t="n">
        <f si="0" t="shared"/>
        <v>23.54287090558767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25338.0</v>
      </c>
      <c r="E28" s="4" t="n">
        <v>22471.0</v>
      </c>
      <c r="F28" s="5" t="n">
        <f si="0" t="shared"/>
        <v>12.758666726002405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10781.0</v>
      </c>
      <c r="E29" s="4" t="n">
        <v>9117.0</v>
      </c>
      <c r="F29" s="5" t="n">
        <f si="0" t="shared"/>
        <v>18.251617856751125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14541.0</v>
      </c>
      <c r="E30" s="4" t="n">
        <v>10839.0</v>
      </c>
      <c r="F30" s="5" t="n">
        <f si="0" t="shared"/>
        <v>34.15444229172433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96237.0</v>
      </c>
      <c r="E31" s="4" t="n">
        <v>85029.0</v>
      </c>
      <c r="F31" s="5" t="n">
        <f si="0" t="shared"/>
        <v>13.181385174469886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9715.0</v>
      </c>
      <c r="E32" s="4" t="n">
        <v>8775.0</v>
      </c>
      <c r="F32" s="5" t="n">
        <f si="0" t="shared"/>
        <v>10.712250712250713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2133.0</v>
      </c>
      <c r="E33" s="4" t="n">
        <v>1692.0</v>
      </c>
      <c r="F33" s="5" t="n">
        <f si="0" t="shared"/>
        <v>26.063829787234045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7860.0</v>
      </c>
      <c r="E34" s="4" t="n">
        <v>6757.0</v>
      </c>
      <c r="F34" s="5" t="n">
        <f si="0" t="shared"/>
        <v>16.323812342755662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82736.0</v>
      </c>
      <c r="E35" s="4" t="n">
        <f>E36-E24-E25-E26-E27-E28-E29-E30-E31-E32-E33-E34</f>
        <v>66944.0</v>
      </c>
      <c r="F35" s="5" t="n">
        <f si="0" t="shared"/>
        <v>23.58986615678776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412348.0</v>
      </c>
      <c r="E36" s="4" t="n">
        <v>346091.0</v>
      </c>
      <c r="F36" s="5" t="n">
        <f si="0" t="shared"/>
        <v>19.144386880907042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119667.0</v>
      </c>
      <c r="E37" s="4" t="n">
        <v>94369.0</v>
      </c>
      <c r="F37" s="5" t="n">
        <f si="0" t="shared"/>
        <v>26.807532134493318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20750.0</v>
      </c>
      <c r="E38" s="4" t="n">
        <v>17636.0</v>
      </c>
      <c r="F38" s="5" t="n">
        <f si="0" t="shared"/>
        <v>17.657065094125652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1940.0</v>
      </c>
      <c r="E39" s="4" t="n">
        <f>E40-E37-E38</f>
        <v>1767.0</v>
      </c>
      <c r="F39" s="5" t="n">
        <f si="0" t="shared"/>
        <v>9.790605546123372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142357.0</v>
      </c>
      <c r="E40" s="4" t="n">
        <v>113772.0</v>
      </c>
      <c r="F40" s="5" t="n">
        <f si="0" t="shared"/>
        <v>25.12481102555989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4939.0</v>
      </c>
      <c r="E41" s="4" t="n">
        <v>4416.0</v>
      </c>
      <c r="F41" s="5" t="n">
        <f si="0" t="shared"/>
        <v>11.843297101449275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6786.0</v>
      </c>
      <c r="E42" s="4" t="n">
        <f>E43-E41</f>
        <v>5094.0</v>
      </c>
      <c r="F42" s="5" t="n">
        <f si="0" t="shared"/>
        <v>33.215547703180206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11725.0</v>
      </c>
      <c r="E43" s="4" t="n">
        <v>9510.0</v>
      </c>
      <c r="F43" s="5" t="n">
        <f si="0" t="shared"/>
        <v>23.291272344900104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813.0</v>
      </c>
      <c r="E44" s="4" t="n">
        <v>854.0</v>
      </c>
      <c r="F44" s="5" t="n">
        <f si="0" t="shared"/>
        <v>-4.8009367681498825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1697369.0</v>
      </c>
      <c r="E45" s="4" t="n">
        <v>1375311.0</v>
      </c>
      <c r="F45" s="5" t="n">
        <f si="0" t="shared"/>
        <v>23.41710347695903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7857686.0</v>
      </c>
      <c r="E46" s="8" t="n">
        <f>E44+E43+E40+E36+E23+E16+E45</f>
        <v>6486951.0</v>
      </c>
      <c r="F46" s="5" t="n">
        <f si="0" t="shared"/>
        <v>21.13065136456249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