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<sst xmlns="http://schemas.openxmlformats.org/spreadsheetml/2006/main" count="98" uniqueCount="56">
  <si>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</si>
  <si>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</si>
  <si>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</si>
  <si>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</si>
  <si>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</si>
  <si>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</si>
  <si>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</si>
  <si>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</si>
  <si>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</si>
  <si>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</si>
  <si>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</si>
  <si>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</si>
  <si>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</si>
  <si>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</si>
  <si>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</si>
  <si>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</si>
  <si>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</si>
  <si>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</si>
  <si>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</si>
  <si>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</si>
  <si>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</si>
  <si>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</si>
  <si>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</si>
  <si>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</si>
  <si>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</si>
  <si>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</si>
  <si>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</si>
  <si>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</si>
  <si>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</si>
  <si>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</si>
  <si>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</si>
  <si>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</si>
  <si>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</si>
  <si>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</si>
  <si>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</si>
  <si>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</si>
  <si>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</si>
  <si>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</si>
  <si>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</si>
  <si>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</si>
  <si>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</si>
  <si>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</si>
  <si>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</si>
  <si>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</si>
  <si>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</si>
  <si>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</si>
  <si>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</si>
  <si>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</si>
  <si>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</si>
  <si>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</si>
  <si>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</si>
  <si>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</si>
  <si>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</si>
  <si>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113年12月來臺旅客人次及成長率－按國籍分
Table 1-3 Visitor Arrivals by Nationality,
 December, 2024</t>
  </si>
  <si>
    <t>113年12月
Dec.., 2024</t>
  </si>
  <si>
    <t>112年12月
Dec..,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</si>
</sst>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152108.0</v>
      </c>
      <c r="E3" s="4" t="n">
        <v>122240.0</v>
      </c>
      <c r="F3" s="5" t="n">
        <f>IF(E3=0,"-",(D3-E3)/E3*100)</f>
        <v>24.433900523560208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124944.0</v>
      </c>
      <c r="E4" s="4" t="n">
        <v>105216.0</v>
      </c>
      <c r="F4" s="5" t="n">
        <f ref="F4:F46" si="0" t="shared">IF(E4=0,"-",(D4-E4)/E4*100)</f>
        <v>18.75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4112.0</v>
      </c>
      <c r="E5" s="4" t="n">
        <v>3122.0</v>
      </c>
      <c r="F5" s="5" t="n">
        <f si="0" t="shared"/>
        <v>31.710442024343372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1668.0</v>
      </c>
      <c r="E6" s="4" t="n">
        <v>1086.0</v>
      </c>
      <c r="F6" s="5" t="n">
        <f si="0" t="shared"/>
        <v>53.591160220994475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49542.0</v>
      </c>
      <c r="E7" s="4" t="n">
        <v>64429.0</v>
      </c>
      <c r="F7" s="5" t="n">
        <f si="0" t="shared"/>
        <v>-23.10605472690869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65723.0</v>
      </c>
      <c r="E8" s="4" t="n">
        <v>70760.0</v>
      </c>
      <c r="F8" s="5" t="n">
        <f si="0" t="shared"/>
        <v>-7.118428490672696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22422.0</v>
      </c>
      <c r="E9" s="4" t="n">
        <v>21144.0</v>
      </c>
      <c r="F9" s="5" t="n">
        <f si="0" t="shared"/>
        <v>6.0442678774120315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53535.0</v>
      </c>
      <c r="E10" s="4" t="n">
        <v>41639.0</v>
      </c>
      <c r="F10" s="5" t="n">
        <f si="0" t="shared"/>
        <v>28.569370061720985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43520.0</v>
      </c>
      <c r="E11" s="4" t="n">
        <v>47041.0</v>
      </c>
      <c r="F11" s="5" t="n">
        <f si="0" t="shared"/>
        <v>-7.484959928572947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26290.0</v>
      </c>
      <c r="E12" s="4" t="n">
        <v>24604.0</v>
      </c>
      <c r="F12" s="5" t="n">
        <f si="0" t="shared"/>
        <v>6.852544301739555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2816.0</v>
      </c>
      <c r="E13" s="4" t="n">
        <f>E14-E7-E8-E9-E10-E11-E12</f>
        <v>2704.0</v>
      </c>
      <c r="F13" s="5" t="n">
        <f si="0" t="shared"/>
        <v>4.142011834319527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263848.0</v>
      </c>
      <c r="E14" s="4" t="n">
        <v>272321.0</v>
      </c>
      <c r="F14" s="5" t="n">
        <f si="0" t="shared"/>
        <v>-3.11140161794353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717.0</v>
      </c>
      <c r="E15" s="4" t="n">
        <f>E16-E3-E4-E5-E6-E14</f>
        <v>802.0</v>
      </c>
      <c r="F15" s="5" t="n">
        <f si="0" t="shared"/>
        <v>-10.598503740648379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547397.0</v>
      </c>
      <c r="E16" s="4" t="n">
        <v>504787.0</v>
      </c>
      <c r="F16" s="5" t="n">
        <f si="0" t="shared"/>
        <v>8.441184103394104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14557.0</v>
      </c>
      <c r="E17" s="4" t="n">
        <v>12883.0</v>
      </c>
      <c r="F17" s="5" t="n">
        <f si="0" t="shared"/>
        <v>12.993867887914307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78889.0</v>
      </c>
      <c r="E18" s="4" t="n">
        <v>67984.0</v>
      </c>
      <c r="F18" s="5" t="n">
        <f si="0" t="shared"/>
        <v>16.040538950341258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405.0</v>
      </c>
      <c r="E19" s="4" t="n">
        <v>340.0</v>
      </c>
      <c r="F19" s="5" t="n">
        <f si="0" t="shared"/>
        <v>19.11764705882353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562.0</v>
      </c>
      <c r="E20" s="4" t="n">
        <v>357.0</v>
      </c>
      <c r="F20" s="5" t="n">
        <f si="0" t="shared"/>
        <v>57.422969187675065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96.0</v>
      </c>
      <c r="E21" s="4" t="n">
        <v>78.0</v>
      </c>
      <c r="F21" s="5" t="n">
        <f si="0" t="shared"/>
        <v>23.076923076923077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886.0</v>
      </c>
      <c r="E22" s="4" t="n">
        <f>E23-E17-E18-E19-E20-E21</f>
        <v>707.0</v>
      </c>
      <c r="F22" s="5" t="n">
        <f>IF(E22=0,"-",(D22-E22)/E22*100)</f>
        <v>25.318246110325322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95395.0</v>
      </c>
      <c r="E23" s="4" t="n">
        <v>82349.0</v>
      </c>
      <c r="F23" s="5" t="n">
        <f si="0" t="shared"/>
        <v>15.84232959720215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737.0</v>
      </c>
      <c r="E24" s="4" t="n">
        <v>647.0</v>
      </c>
      <c r="F24" s="5" t="n">
        <f si="0" t="shared"/>
        <v>13.910355486862441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4750.0</v>
      </c>
      <c r="E25" s="4" t="n">
        <v>4659.0</v>
      </c>
      <c r="F25" s="5" t="n">
        <f si="0" t="shared"/>
        <v>1.9532088430993775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5713.0</v>
      </c>
      <c r="E26" s="4" t="n">
        <v>6520.0</v>
      </c>
      <c r="F26" s="5" t="n">
        <f si="0" t="shared"/>
        <v>-12.377300613496931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1958.0</v>
      </c>
      <c r="E27" s="4" t="n">
        <v>1595.0</v>
      </c>
      <c r="F27" s="5" t="n">
        <f si="0" t="shared"/>
        <v>22.758620689655174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2110.0</v>
      </c>
      <c r="E28" s="4" t="n">
        <v>1974.0</v>
      </c>
      <c r="F28" s="5" t="n">
        <f si="0" t="shared"/>
        <v>6.889564336372847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907.0</v>
      </c>
      <c r="E29" s="4" t="n">
        <v>826.0</v>
      </c>
      <c r="F29" s="5" t="n">
        <f si="0" t="shared"/>
        <v>9.806295399515738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1402.0</v>
      </c>
      <c r="E30" s="4" t="n">
        <v>1092.0</v>
      </c>
      <c r="F30" s="5" t="n">
        <f si="0" t="shared"/>
        <v>28.388278388278387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8874.0</v>
      </c>
      <c r="E31" s="4" t="n">
        <v>8063.0</v>
      </c>
      <c r="F31" s="5" t="n">
        <f si="0" t="shared"/>
        <v>10.058290958700237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869.0</v>
      </c>
      <c r="E32" s="4" t="n">
        <v>840.0</v>
      </c>
      <c r="F32" s="5" t="n">
        <f si="0" t="shared"/>
        <v>3.4523809523809526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208.0</v>
      </c>
      <c r="E33" s="4" t="n">
        <v>155.0</v>
      </c>
      <c r="F33" s="5" t="n">
        <f si="0" t="shared"/>
        <v>34.193548387096776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917.0</v>
      </c>
      <c r="E34" s="4" t="n">
        <v>752.0</v>
      </c>
      <c r="F34" s="5" t="n">
        <f si="0" t="shared"/>
        <v>21.941489361702125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7958.0</v>
      </c>
      <c r="E35" s="4" t="n">
        <f>E36-E24-E25-E26-E27-E28-E29-E30-E31-E32-E33-E34</f>
        <v>6519.0</v>
      </c>
      <c r="F35" s="5" t="n">
        <f si="0" t="shared"/>
        <v>22.07393772050928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36403.0</v>
      </c>
      <c r="E36" s="4" t="n">
        <v>33642.0</v>
      </c>
      <c r="F36" s="5" t="n">
        <f si="0" t="shared"/>
        <v>8.207003150823375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16871.0</v>
      </c>
      <c r="E37" s="4" t="n">
        <v>15550.0</v>
      </c>
      <c r="F37" s="5" t="n">
        <f si="0" t="shared"/>
        <v>8.495176848874598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2970.0</v>
      </c>
      <c r="E38" s="4" t="n">
        <v>2738.0</v>
      </c>
      <c r="F38" s="5" t="n">
        <f si="0" t="shared"/>
        <v>8.473338203067932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162.0</v>
      </c>
      <c r="E39" s="4" t="n">
        <f>E40-E37-E38</f>
        <v>108.0</v>
      </c>
      <c r="F39" s="5" t="n">
        <f si="0" t="shared"/>
        <v>50.0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20003.0</v>
      </c>
      <c r="E40" s="4" t="n">
        <v>18396.0</v>
      </c>
      <c r="F40" s="5" t="n">
        <f si="0" t="shared"/>
        <v>8.735594694498804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420.0</v>
      </c>
      <c r="E41" s="4" t="n">
        <v>378.0</v>
      </c>
      <c r="F41" s="5" t="n">
        <f si="0" t="shared"/>
        <v>11.11111111111111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589.0</v>
      </c>
      <c r="E42" s="4" t="n">
        <f>E43-E41</f>
        <v>467.0</v>
      </c>
      <c r="F42" s="5" t="n">
        <f si="0" t="shared"/>
        <v>26.124197002141326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1009.0</v>
      </c>
      <c r="E43" s="4" t="n">
        <v>845.0</v>
      </c>
      <c r="F43" s="5" t="n">
        <f si="0" t="shared"/>
        <v>19.40828402366864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88.0</v>
      </c>
      <c r="E44" s="4" t="n">
        <v>116.0</v>
      </c>
      <c r="F44" s="5" t="n">
        <f si="0" t="shared"/>
        <v>-24.137931034482758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203324.0</v>
      </c>
      <c r="E45" s="4" t="n">
        <v>174630.0</v>
      </c>
      <c r="F45" s="5" t="n">
        <f si="0" t="shared"/>
        <v>16.43131191662372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903619.0</v>
      </c>
      <c r="E46" s="8" t="n">
        <f>E44+E43+E40+E36+E23+E16+E45</f>
        <v>814765.0</v>
      </c>
      <c r="F46" s="5" t="n">
        <f si="0" t="shared"/>
        <v>10.905475812043964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