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<sst xmlns="http://schemas.openxmlformats.org/spreadsheetml/2006/main" count="118" uniqueCount="73">
  <si>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</si>
  <si>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</si>
  <si>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</si>
  <si>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</si>
  <si>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</si>
  <si>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</si>
  <si>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</si>
  <si>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</si>
  <si>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</si>
  <si>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</si>
  <si>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</si>
  <si>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</si>
  <si>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</si>
  <si>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</si>
  <si>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</si>
  <si>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</si>
  <si>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</si>
  <si>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</si>
  <si>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</si>
  <si>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</si>
  <si>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</si>
  <si>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</si>
  <si>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</si>
  <si>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</si>
  <si>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</si>
  <si>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</si>
  <si>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</si>
  <si>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</si>
  <si>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</si>
  <si>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</si>
  <si>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</si>
  <si>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</si>
  <si>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</si>
  <si>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</si>
  <si>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</si>
  <si>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</si>
  <si>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</si>
  <si>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</si>
  <si>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</si>
  <si>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</si>
  <si>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</si>
  <si>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</si>
  <si>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</si>
  <si>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</si>
  <si>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</si>
  <si>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</si>
  <si>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</si>
  <si>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</si>
  <si>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</si>
  <si>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</si>
  <si>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</si>
  <si>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</si>
  <si>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</si>
  <si>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</si>
  <si>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</si>
  <si>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</si>
  <si>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</si>
  <si>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</si>
  <si>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</si>
  <si>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</si>
  <si>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</si>
  <si>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</si>
  <si>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</si>
  <si>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</si>
  <si>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</si>
  <si>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</si>
  <si>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</si>
  <si>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</si>
  <si>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</si>
  <si>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</si>
  <si>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</si>
  <si>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113年1至12月來臺旅客人次～按停留夜數分
Table 1-8  Visitor Arrivals  by Length of Stay,
January-December,2024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</si>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</sst>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48390.0</v>
      </c>
      <c r="E3" s="4" t="n">
        <v>183961.0</v>
      </c>
      <c r="F3" s="4" t="n">
        <v>323039.0</v>
      </c>
      <c r="G3" s="4" t="n">
        <v>325135.0</v>
      </c>
      <c r="H3" s="4" t="n">
        <v>286755.0</v>
      </c>
      <c r="I3" s="4" t="n">
        <v>71681.0</v>
      </c>
      <c r="J3" s="4" t="n">
        <v>14859.0</v>
      </c>
      <c r="K3" s="4" t="n">
        <v>2713.0</v>
      </c>
      <c r="L3" s="4" t="n">
        <v>1950.0</v>
      </c>
      <c r="M3" s="4" t="n">
        <v>53403.0</v>
      </c>
      <c r="N3" s="11" t="n">
        <f>SUM(D3:M3)</f>
        <v>1311886.0</v>
      </c>
      <c r="O3" s="4" t="n">
        <v>9331447.0</v>
      </c>
      <c r="P3" s="4" t="n">
        <v>5610694.0</v>
      </c>
      <c r="Q3" s="11" t="n">
        <f>SUM(D3:L3)</f>
        <v>1258483.0</v>
      </c>
      <c r="R3" s="6" t="n">
        <f ref="R3:R48" si="0" t="shared">IF(P3&lt;&gt;0,P3/SUM(D3:L3),0)</f>
        <v>4.458299396972387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37498.0</v>
      </c>
      <c r="E4" s="5" t="n">
        <v>29690.0</v>
      </c>
      <c r="F4" s="5" t="n">
        <v>34154.0</v>
      </c>
      <c r="G4" s="5" t="n">
        <v>37976.0</v>
      </c>
      <c r="H4" s="5" t="n">
        <v>76669.0</v>
      </c>
      <c r="I4" s="5" t="n">
        <v>60122.0</v>
      </c>
      <c r="J4" s="5" t="n">
        <v>23306.0</v>
      </c>
      <c r="K4" s="5" t="n">
        <v>13149.0</v>
      </c>
      <c r="L4" s="5" t="n">
        <v>12469.0</v>
      </c>
      <c r="M4" s="5" t="n">
        <v>108082.0</v>
      </c>
      <c r="N4" s="11" t="n">
        <f ref="N4:N14" si="1" t="shared">SUM(D4:M4)</f>
        <v>433115.0</v>
      </c>
      <c r="O4" s="5" t="n">
        <v>1.3047402E7</v>
      </c>
      <c r="P4" s="5" t="n">
        <v>3564563.0</v>
      </c>
      <c r="Q4" s="11" t="n">
        <f ref="Q4:Q48" si="2" t="shared">SUM(D4:L4)</f>
        <v>325033.0</v>
      </c>
      <c r="R4" s="6" t="n">
        <f si="0" t="shared"/>
        <v>10.966772604627838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73730.0</v>
      </c>
      <c r="E5" s="5" t="n">
        <v>365572.0</v>
      </c>
      <c r="F5" s="5" t="n">
        <v>441712.0</v>
      </c>
      <c r="G5" s="5" t="n">
        <v>153641.0</v>
      </c>
      <c r="H5" s="5" t="n">
        <v>99951.0</v>
      </c>
      <c r="I5" s="5" t="n">
        <v>44536.0</v>
      </c>
      <c r="J5" s="5" t="n">
        <v>21589.0</v>
      </c>
      <c r="K5" s="5" t="n">
        <v>17852.0</v>
      </c>
      <c r="L5" s="5" t="n">
        <v>11547.0</v>
      </c>
      <c r="M5" s="5" t="n">
        <v>84613.0</v>
      </c>
      <c r="N5" s="11" t="n">
        <f si="1" t="shared"/>
        <v>1314743.0</v>
      </c>
      <c r="O5" s="5" t="n">
        <v>1.051188E7</v>
      </c>
      <c r="P5" s="5" t="n">
        <v>5900935.0</v>
      </c>
      <c r="Q5" s="11" t="n">
        <f si="2" t="shared"/>
        <v>1230130.0</v>
      </c>
      <c r="R5" s="6" t="n">
        <f si="0" t="shared"/>
        <v>4.797001129961874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26181.0</v>
      </c>
      <c r="E6" s="5" t="n">
        <v>147846.0</v>
      </c>
      <c r="F6" s="5" t="n">
        <v>533871.0</v>
      </c>
      <c r="G6" s="5" t="n">
        <v>163062.0</v>
      </c>
      <c r="H6" s="5" t="n">
        <v>71717.0</v>
      </c>
      <c r="I6" s="5" t="n">
        <v>19314.0</v>
      </c>
      <c r="J6" s="5" t="n">
        <v>8073.0</v>
      </c>
      <c r="K6" s="5" t="n">
        <v>6397.0</v>
      </c>
      <c r="L6" s="5" t="n">
        <v>4265.0</v>
      </c>
      <c r="M6" s="5" t="n">
        <v>23020.0</v>
      </c>
      <c r="N6" s="11" t="n">
        <f si="1" t="shared"/>
        <v>1003746.0</v>
      </c>
      <c r="O6" s="5" t="n">
        <v>5536651.0</v>
      </c>
      <c r="P6" s="5" t="n">
        <v>3951260.0</v>
      </c>
      <c r="Q6" s="11" t="n">
        <f si="2" t="shared"/>
        <v>980726.0</v>
      </c>
      <c r="R6" s="6" t="n">
        <f si="0" t="shared"/>
        <v>4.028913274451783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2064.0</v>
      </c>
      <c r="E7" s="5" t="n">
        <v>2110.0</v>
      </c>
      <c r="F7" s="5" t="n">
        <v>3345.0</v>
      </c>
      <c r="G7" s="5" t="n">
        <v>3291.0</v>
      </c>
      <c r="H7" s="5" t="n">
        <v>6346.0</v>
      </c>
      <c r="I7" s="5" t="n">
        <v>4835.0</v>
      </c>
      <c r="J7" s="5" t="n">
        <v>2423.0</v>
      </c>
      <c r="K7" s="5" t="n">
        <v>2437.0</v>
      </c>
      <c r="L7" s="5" t="n">
        <v>1533.0</v>
      </c>
      <c r="M7" s="5" t="n">
        <v>9053.0</v>
      </c>
      <c r="N7" s="11" t="n">
        <f si="1" t="shared"/>
        <v>37437.0</v>
      </c>
      <c r="O7" s="5" t="n">
        <v>2417392.0</v>
      </c>
      <c r="P7" s="5" t="n">
        <v>405110.0</v>
      </c>
      <c r="Q7" s="11" t="n">
        <f si="2" t="shared"/>
        <v>28384.0</v>
      </c>
      <c r="R7" s="6" t="n">
        <f si="0" t="shared"/>
        <v>14.272477452085681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1017.0</v>
      </c>
      <c r="E8" s="5" t="n">
        <v>1822.0</v>
      </c>
      <c r="F8" s="5" t="n">
        <v>2296.0</v>
      </c>
      <c r="G8" s="5" t="n">
        <v>2181.0</v>
      </c>
      <c r="H8" s="5" t="n">
        <v>4073.0</v>
      </c>
      <c r="I8" s="5" t="n">
        <v>3468.0</v>
      </c>
      <c r="J8" s="5" t="n">
        <v>1824.0</v>
      </c>
      <c r="K8" s="5" t="n">
        <v>672.0</v>
      </c>
      <c r="L8" s="5" t="n">
        <v>448.0</v>
      </c>
      <c r="M8" s="5" t="n">
        <v>1971.0</v>
      </c>
      <c r="N8" s="11" t="n">
        <f si="1" t="shared"/>
        <v>19772.0</v>
      </c>
      <c r="O8" s="5" t="n">
        <v>471340.0</v>
      </c>
      <c r="P8" s="5" t="n">
        <v>186637.0</v>
      </c>
      <c r="Q8" s="11" t="n">
        <f si="2" t="shared"/>
        <v>17801.0</v>
      </c>
      <c r="R8" s="6" t="n">
        <f si="0" t="shared"/>
        <v>10.484635694623897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13421.0</v>
      </c>
      <c r="E9" s="5" t="n">
        <v>11862.0</v>
      </c>
      <c r="F9" s="5" t="n">
        <v>28626.0</v>
      </c>
      <c r="G9" s="5" t="n">
        <v>53785.0</v>
      </c>
      <c r="H9" s="5" t="n">
        <v>182829.0</v>
      </c>
      <c r="I9" s="5" t="n">
        <v>71660.0</v>
      </c>
      <c r="J9" s="5" t="n">
        <v>16687.0</v>
      </c>
      <c r="K9" s="5" t="n">
        <v>9630.0</v>
      </c>
      <c r="L9" s="5" t="n">
        <v>6460.0</v>
      </c>
      <c r="M9" s="5" t="n">
        <v>37968.0</v>
      </c>
      <c r="N9" s="11" t="n">
        <f si="1" t="shared"/>
        <v>432928.0</v>
      </c>
      <c r="O9" s="5" t="n">
        <v>1.2310482E7</v>
      </c>
      <c r="P9" s="5" t="n">
        <v>3417815.0</v>
      </c>
      <c r="Q9" s="11" t="n">
        <f si="2" t="shared"/>
        <v>394960.0</v>
      </c>
      <c r="R9" s="6" t="n">
        <f si="0" t="shared"/>
        <v>8.653572513672271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10688.0</v>
      </c>
      <c r="E10" s="5" t="n">
        <v>19195.0</v>
      </c>
      <c r="F10" s="5" t="n">
        <v>38665.0</v>
      </c>
      <c r="G10" s="5" t="n">
        <v>60528.0</v>
      </c>
      <c r="H10" s="5" t="n">
        <v>181155.0</v>
      </c>
      <c r="I10" s="5" t="n">
        <v>116712.0</v>
      </c>
      <c r="J10" s="5" t="n">
        <v>11436.0</v>
      </c>
      <c r="K10" s="5" t="n">
        <v>2744.0</v>
      </c>
      <c r="L10" s="5" t="n">
        <v>1133.0</v>
      </c>
      <c r="M10" s="5" t="n">
        <v>6665.0</v>
      </c>
      <c r="N10" s="11" t="n">
        <f si="1" t="shared"/>
        <v>448921.0</v>
      </c>
      <c r="O10" s="5" t="n">
        <v>3559665.0</v>
      </c>
      <c r="P10" s="5" t="n">
        <v>3070221.0</v>
      </c>
      <c r="Q10" s="11" t="n">
        <f si="2" t="shared"/>
        <v>442256.0</v>
      </c>
      <c r="R10" s="6" t="n">
        <f si="0" t="shared"/>
        <v>6.9421805470134945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10128.0</v>
      </c>
      <c r="E11" s="5" t="n">
        <v>3632.0</v>
      </c>
      <c r="F11" s="5" t="n">
        <v>6845.0</v>
      </c>
      <c r="G11" s="5" t="n">
        <v>9393.0</v>
      </c>
      <c r="H11" s="5" t="n">
        <v>28029.0</v>
      </c>
      <c r="I11" s="5" t="n">
        <v>26901.0</v>
      </c>
      <c r="J11" s="5" t="n">
        <v>7645.0</v>
      </c>
      <c r="K11" s="5" t="n">
        <v>7606.0</v>
      </c>
      <c r="L11" s="5" t="n">
        <v>3870.0</v>
      </c>
      <c r="M11" s="5" t="n">
        <v>78517.0</v>
      </c>
      <c r="N11" s="11" t="n">
        <f si="1" t="shared"/>
        <v>182566.0</v>
      </c>
      <c r="O11" s="5" t="n">
        <v>1.01598059E8</v>
      </c>
      <c r="P11" s="5" t="n">
        <v>1333703.0</v>
      </c>
      <c r="Q11" s="11" t="n">
        <f si="2" t="shared"/>
        <v>104049.0</v>
      </c>
      <c r="R11" s="6" t="n">
        <f si="0" t="shared"/>
        <v>12.818028044479043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13935.0</v>
      </c>
      <c r="E12" s="5" t="n">
        <v>29084.0</v>
      </c>
      <c r="F12" s="5" t="n">
        <v>89247.0</v>
      </c>
      <c r="G12" s="5" t="n">
        <v>85060.0</v>
      </c>
      <c r="H12" s="5" t="n">
        <v>84270.0</v>
      </c>
      <c r="I12" s="5" t="n">
        <v>41929.0</v>
      </c>
      <c r="J12" s="5" t="n">
        <v>4243.0</v>
      </c>
      <c r="K12" s="5" t="n">
        <v>5667.0</v>
      </c>
      <c r="L12" s="5" t="n">
        <v>3488.0</v>
      </c>
      <c r="M12" s="5" t="n">
        <v>93055.0</v>
      </c>
      <c r="N12" s="11" t="n">
        <f si="1" t="shared"/>
        <v>449978.0</v>
      </c>
      <c r="O12" s="5" t="n">
        <v>7.6030824E7</v>
      </c>
      <c r="P12" s="5" t="n">
        <v>2239265.0</v>
      </c>
      <c r="Q12" s="11" t="n">
        <f si="2" t="shared"/>
        <v>356923.0</v>
      </c>
      <c r="R12" s="6" t="n">
        <f si="0" t="shared"/>
        <v>6.273804153837102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7243.0</v>
      </c>
      <c r="E13" s="5" t="n">
        <v>28872.0</v>
      </c>
      <c r="F13" s="5" t="n">
        <v>87287.0</v>
      </c>
      <c r="G13" s="5" t="n">
        <v>63138.0</v>
      </c>
      <c r="H13" s="5" t="n">
        <v>47609.0</v>
      </c>
      <c r="I13" s="5" t="n">
        <v>92099.0</v>
      </c>
      <c r="J13" s="5" t="n">
        <v>4805.0</v>
      </c>
      <c r="K13" s="5" t="n">
        <v>4604.0</v>
      </c>
      <c r="L13" s="5" t="n">
        <v>3421.0</v>
      </c>
      <c r="M13" s="5" t="n">
        <v>47559.0</v>
      </c>
      <c r="N13" s="11" t="n">
        <f si="1" t="shared"/>
        <v>386637.0</v>
      </c>
      <c r="O13" s="5" t="n">
        <v>3.5036198E7</v>
      </c>
      <c r="P13" s="5" t="n">
        <v>2548023.0</v>
      </c>
      <c r="Q13" s="11" t="n">
        <f si="2" t="shared"/>
        <v>339078.0</v>
      </c>
      <c r="R13" s="6" t="n">
        <f si="0" t="shared"/>
        <v>7.514563020897847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2454.0</v>
      </c>
      <c r="E14" s="5" t="n">
        <v>5784.0</v>
      </c>
      <c r="F14" s="5" t="n">
        <v>19850.0</v>
      </c>
      <c r="G14" s="5" t="n">
        <v>58602.0</v>
      </c>
      <c r="H14" s="5" t="n">
        <v>22612.0</v>
      </c>
      <c r="I14" s="5" t="n">
        <v>17986.0</v>
      </c>
      <c r="J14" s="5" t="n">
        <v>9484.0</v>
      </c>
      <c r="K14" s="5" t="n">
        <v>12507.0</v>
      </c>
      <c r="L14" s="5" t="n">
        <v>17138.0</v>
      </c>
      <c r="M14" s="5" t="n">
        <v>168880.0</v>
      </c>
      <c r="N14" s="11" t="n">
        <f si="1" t="shared"/>
        <v>335297.0</v>
      </c>
      <c r="O14" s="5" t="n">
        <v>1.20777789E8</v>
      </c>
      <c r="P14" s="5" t="n">
        <v>2802481.0</v>
      </c>
      <c r="Q14" s="11" t="n">
        <f si="2" t="shared"/>
        <v>166417.0</v>
      </c>
      <c r="R14" s="6" t="n">
        <f si="0" t="shared"/>
        <v>16.840112488507785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928.0</v>
      </c>
      <c r="E15" s="5" t="n">
        <f ref="E15:M15" si="3" t="shared">E16-E9-E10-E11-E12-E13-E14</f>
        <v>726.0</v>
      </c>
      <c r="F15" s="5" t="n">
        <f si="3" t="shared"/>
        <v>1598.0</v>
      </c>
      <c r="G15" s="5" t="n">
        <f si="3" t="shared"/>
        <v>3366.0</v>
      </c>
      <c r="H15" s="5" t="n">
        <f si="3" t="shared"/>
        <v>5283.0</v>
      </c>
      <c r="I15" s="5" t="n">
        <f si="3" t="shared"/>
        <v>4208.0</v>
      </c>
      <c r="J15" s="5" t="n">
        <f si="3" t="shared"/>
        <v>1620.0</v>
      </c>
      <c r="K15" s="5" t="n">
        <f si="3" t="shared"/>
        <v>967.0</v>
      </c>
      <c r="L15" s="5" t="n">
        <f si="3" t="shared"/>
        <v>794.0</v>
      </c>
      <c r="M15" s="5" t="n">
        <f si="3" t="shared"/>
        <v>3745.0</v>
      </c>
      <c r="N15" s="5" t="n">
        <f ref="N15" si="4" t="shared">N16-N9-N10-N11-N12-N13-N14</f>
        <v>23235.0</v>
      </c>
      <c r="O15" s="5" t="n">
        <f>O16-O9-O10-O11-O12-O13-O14</f>
        <v>1459110.0</v>
      </c>
      <c r="P15" s="5" t="n">
        <f>P16-P9-P10-P11-P12-P13-P14</f>
        <v>246320.0</v>
      </c>
      <c r="Q15" s="11" t="n">
        <f si="2" t="shared"/>
        <v>19490.0</v>
      </c>
      <c r="R15" s="6" t="n">
        <f si="0" t="shared"/>
        <v>12.638276038994356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58797.0</v>
      </c>
      <c r="E16" s="5" t="n">
        <v>99155.0</v>
      </c>
      <c r="F16" s="5" t="n">
        <v>272118.0</v>
      </c>
      <c r="G16" s="5" t="n">
        <v>333872.0</v>
      </c>
      <c r="H16" s="5" t="n">
        <v>551787.0</v>
      </c>
      <c r="I16" s="5" t="n">
        <v>371495.0</v>
      </c>
      <c r="J16" s="5" t="n">
        <v>55920.0</v>
      </c>
      <c r="K16" s="5" t="n">
        <v>43725.0</v>
      </c>
      <c r="L16" s="5" t="n">
        <v>36304.0</v>
      </c>
      <c r="M16" s="5" t="n">
        <v>436389.0</v>
      </c>
      <c r="N16" s="11" t="n">
        <f ref="N16:N48" si="5" t="shared">SUM(D16:M16)</f>
        <v>2259562.0</v>
      </c>
      <c r="O16" s="5" t="n">
        <v>3.50772127E8</v>
      </c>
      <c r="P16" s="5" t="n">
        <v>1.5657828E7</v>
      </c>
      <c r="Q16" s="11" t="n">
        <f si="2" t="shared"/>
        <v>1823173.0</v>
      </c>
      <c r="R16" s="6" t="n">
        <f si="0" t="shared"/>
        <v>8.588229422002192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5064.0</v>
      </c>
      <c r="E17" s="5" t="n">
        <f ref="E17:M17" si="6" t="shared">E18-E16-E3-E4-E5-E6-E7-E8</f>
        <v>14034.0</v>
      </c>
      <c r="F17" s="5" t="n">
        <f si="6" t="shared"/>
        <v>16943.0</v>
      </c>
      <c r="G17" s="5" t="n">
        <f si="6" t="shared"/>
        <v>11801.0</v>
      </c>
      <c r="H17" s="5" t="n">
        <f si="6" t="shared"/>
        <v>13378.0</v>
      </c>
      <c r="I17" s="5" t="n">
        <f si="6" t="shared"/>
        <v>7810.0</v>
      </c>
      <c r="J17" s="5" t="n">
        <f si="6" t="shared"/>
        <v>2388.0</v>
      </c>
      <c r="K17" s="5" t="n">
        <f si="6" t="shared"/>
        <v>1345.0</v>
      </c>
      <c r="L17" s="5" t="n">
        <f si="6" t="shared"/>
        <v>738.0</v>
      </c>
      <c r="M17" s="5" t="n">
        <f si="6" t="shared"/>
        <v>4503.0</v>
      </c>
      <c r="N17" s="11" t="n">
        <f si="5" t="shared"/>
        <v>78004.0</v>
      </c>
      <c r="O17" s="5" t="n">
        <f>O18-O16-O3-O4-O5-O6-O7-O8</f>
        <v>1430810.0</v>
      </c>
      <c r="P17" s="5" t="n">
        <f>P18-P16-P3-P4-P5-P6-P7-P8</f>
        <v>461797.0</v>
      </c>
      <c r="Q17" s="11" t="n">
        <f si="2" t="shared"/>
        <v>73501.0</v>
      </c>
      <c r="R17" s="6" t="n">
        <f si="0" t="shared"/>
        <v>6.282866899770071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252741.0</v>
      </c>
      <c r="E18" s="5" t="n">
        <v>844190.0</v>
      </c>
      <c r="F18" s="5" t="n">
        <v>1627478.0</v>
      </c>
      <c r="G18" s="5" t="n">
        <v>1030959.0</v>
      </c>
      <c r="H18" s="5" t="n">
        <v>1110676.0</v>
      </c>
      <c r="I18" s="5" t="n">
        <v>583261.0</v>
      </c>
      <c r="J18" s="5" t="n">
        <v>130382.0</v>
      </c>
      <c r="K18" s="5" t="n">
        <v>88290.0</v>
      </c>
      <c r="L18" s="5" t="n">
        <v>69254.0</v>
      </c>
      <c r="M18" s="5" t="n">
        <v>721034.0</v>
      </c>
      <c r="N18" s="11" t="n">
        <f si="5" t="shared"/>
        <v>6458265.0</v>
      </c>
      <c r="O18" s="5" t="n">
        <v>3.93519049E8</v>
      </c>
      <c r="P18" s="5" t="n">
        <v>3.5738824E7</v>
      </c>
      <c r="Q18" s="11" t="n">
        <f si="2" t="shared"/>
        <v>5737231.0</v>
      </c>
      <c r="R18" s="6" t="n">
        <f si="0" t="shared"/>
        <v>6.229280989383206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8408.0</v>
      </c>
      <c r="E19" s="5" t="n">
        <v>7852.0</v>
      </c>
      <c r="F19" s="5" t="n">
        <v>12381.0</v>
      </c>
      <c r="G19" s="5" t="n">
        <v>12212.0</v>
      </c>
      <c r="H19" s="5" t="n">
        <v>20631.0</v>
      </c>
      <c r="I19" s="5" t="n">
        <v>19604.0</v>
      </c>
      <c r="J19" s="5" t="n">
        <v>9175.0</v>
      </c>
      <c r="K19" s="5" t="n">
        <v>3852.0</v>
      </c>
      <c r="L19" s="5" t="n">
        <v>1891.0</v>
      </c>
      <c r="M19" s="5" t="n">
        <v>15582.0</v>
      </c>
      <c r="N19" s="11" t="n">
        <f si="5" t="shared"/>
        <v>111588.0</v>
      </c>
      <c r="O19" s="5" t="n">
        <v>1864881.0</v>
      </c>
      <c r="P19" s="5" t="n">
        <v>943680.0</v>
      </c>
      <c r="Q19" s="11" t="n">
        <f si="2" t="shared"/>
        <v>96006.0</v>
      </c>
      <c r="R19" s="6" t="n">
        <f si="0" t="shared"/>
        <v>9.829385663396037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53494.0</v>
      </c>
      <c r="E20" s="5" t="n">
        <v>44268.0</v>
      </c>
      <c r="F20" s="5" t="n">
        <v>63653.0</v>
      </c>
      <c r="G20" s="5" t="n">
        <v>58905.0</v>
      </c>
      <c r="H20" s="5" t="n">
        <v>126382.0</v>
      </c>
      <c r="I20" s="5" t="n">
        <v>135611.0</v>
      </c>
      <c r="J20" s="5" t="n">
        <v>52962.0</v>
      </c>
      <c r="K20" s="5" t="n">
        <v>23612.0</v>
      </c>
      <c r="L20" s="5" t="n">
        <v>11904.0</v>
      </c>
      <c r="M20" s="5" t="n">
        <v>75588.0</v>
      </c>
      <c r="N20" s="11" t="n">
        <f si="5" t="shared"/>
        <v>646379.0</v>
      </c>
      <c r="O20" s="5" t="n">
        <v>9551335.0</v>
      </c>
      <c r="P20" s="5" t="n">
        <v>5815733.0</v>
      </c>
      <c r="Q20" s="11" t="n">
        <f si="2" t="shared"/>
        <v>570791.0</v>
      </c>
      <c r="R20" s="6" t="n">
        <f si="0" t="shared"/>
        <v>10.188901016308947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282.0</v>
      </c>
      <c r="E21" s="5" t="n">
        <v>335.0</v>
      </c>
      <c r="F21" s="5" t="n">
        <v>495.0</v>
      </c>
      <c r="G21" s="5" t="n">
        <v>317.0</v>
      </c>
      <c r="H21" s="5" t="n">
        <v>734.0</v>
      </c>
      <c r="I21" s="5" t="n">
        <v>560.0</v>
      </c>
      <c r="J21" s="5" t="n">
        <v>381.0</v>
      </c>
      <c r="K21" s="5" t="n">
        <v>212.0</v>
      </c>
      <c r="L21" s="5" t="n">
        <v>137.0</v>
      </c>
      <c r="M21" s="5" t="n">
        <v>882.0</v>
      </c>
      <c r="N21" s="11" t="n">
        <f si="5" t="shared"/>
        <v>4335.0</v>
      </c>
      <c r="O21" s="5" t="n">
        <v>130843.0</v>
      </c>
      <c r="P21" s="5" t="n">
        <v>42443.0</v>
      </c>
      <c r="Q21" s="11" t="n">
        <f si="2" t="shared"/>
        <v>3453.0</v>
      </c>
      <c r="R21" s="6" t="n">
        <f si="0" t="shared"/>
        <v>12.291630466261221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218.0</v>
      </c>
      <c r="E22" s="5" t="n">
        <v>284.0</v>
      </c>
      <c r="F22" s="5" t="n">
        <v>392.0</v>
      </c>
      <c r="G22" s="5" t="n">
        <v>325.0</v>
      </c>
      <c r="H22" s="5" t="n">
        <v>777.0</v>
      </c>
      <c r="I22" s="5" t="n">
        <v>696.0</v>
      </c>
      <c r="J22" s="5" t="n">
        <v>382.0</v>
      </c>
      <c r="K22" s="5" t="n">
        <v>281.0</v>
      </c>
      <c r="L22" s="5" t="n">
        <v>166.0</v>
      </c>
      <c r="M22" s="5" t="n">
        <v>581.0</v>
      </c>
      <c r="N22" s="11" t="n">
        <f si="5" t="shared"/>
        <v>4102.0</v>
      </c>
      <c r="O22" s="5" t="n">
        <v>166582.0</v>
      </c>
      <c r="P22" s="5" t="n">
        <v>48670.0</v>
      </c>
      <c r="Q22" s="11" t="n">
        <f si="2" t="shared"/>
        <v>3521.0</v>
      </c>
      <c r="R22" s="6" t="n">
        <f si="0" t="shared"/>
        <v>13.82277761999432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25.0</v>
      </c>
      <c r="E23" s="5" t="n">
        <v>64.0</v>
      </c>
      <c r="F23" s="5" t="n">
        <v>122.0</v>
      </c>
      <c r="G23" s="5" t="n">
        <v>62.0</v>
      </c>
      <c r="H23" s="5" t="n">
        <v>188.0</v>
      </c>
      <c r="I23" s="5" t="n">
        <v>191.0</v>
      </c>
      <c r="J23" s="5" t="n">
        <v>132.0</v>
      </c>
      <c r="K23" s="5" t="n">
        <v>94.0</v>
      </c>
      <c r="L23" s="5" t="n">
        <v>39.0</v>
      </c>
      <c r="M23" s="5" t="n">
        <v>140.0</v>
      </c>
      <c r="N23" s="11" t="n">
        <f si="5" t="shared"/>
        <v>1057.0</v>
      </c>
      <c r="O23" s="5" t="n">
        <v>38687.0</v>
      </c>
      <c r="P23" s="5" t="n">
        <v>13676.0</v>
      </c>
      <c r="Q23" s="11" t="n">
        <f si="2" t="shared"/>
        <v>917.0</v>
      </c>
      <c r="R23" s="6" t="n">
        <f si="0" t="shared"/>
        <v>14.913849509269356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519.0</v>
      </c>
      <c r="E24" s="5" t="n">
        <f ref="E24:M24" si="7" t="shared">E25-E19-E20-E21-E22-E23</f>
        <v>568.0</v>
      </c>
      <c r="F24" s="5" t="n">
        <f si="7" t="shared"/>
        <v>767.0</v>
      </c>
      <c r="G24" s="5" t="n">
        <f si="7" t="shared"/>
        <v>755.0</v>
      </c>
      <c r="H24" s="5" t="n">
        <f si="7" t="shared"/>
        <v>1222.0</v>
      </c>
      <c r="I24" s="5" t="n">
        <f si="7" t="shared"/>
        <v>1588.0</v>
      </c>
      <c r="J24" s="5" t="n">
        <f si="7" t="shared"/>
        <v>1120.0</v>
      </c>
      <c r="K24" s="5" t="n">
        <f si="7" t="shared"/>
        <v>852.0</v>
      </c>
      <c r="L24" s="5" t="n">
        <f si="7" t="shared"/>
        <v>747.0</v>
      </c>
      <c r="M24" s="5" t="n">
        <f si="7" t="shared"/>
        <v>3379.0</v>
      </c>
      <c r="N24" s="11" t="n">
        <f si="5" t="shared"/>
        <v>11517.0</v>
      </c>
      <c r="O24" s="5" t="n">
        <f>O25-O19-O20-O21-O22-O23</f>
        <v>1201751.0</v>
      </c>
      <c r="P24" s="5" t="n">
        <f>P25-P19-P20-P21-P22-P23</f>
        <v>151372.0</v>
      </c>
      <c r="Q24" s="11" t="n">
        <f si="2" t="shared"/>
        <v>8138.0</v>
      </c>
      <c r="R24" s="6" t="n">
        <f si="0" t="shared"/>
        <v>18.600638977635782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62946.0</v>
      </c>
      <c r="E25" s="5" t="n">
        <v>53371.0</v>
      </c>
      <c r="F25" s="5" t="n">
        <v>77810.0</v>
      </c>
      <c r="G25" s="5" t="n">
        <v>72576.0</v>
      </c>
      <c r="H25" s="5" t="n">
        <v>149934.0</v>
      </c>
      <c r="I25" s="5" t="n">
        <v>158250.0</v>
      </c>
      <c r="J25" s="5" t="n">
        <v>64152.0</v>
      </c>
      <c r="K25" s="5" t="n">
        <v>28903.0</v>
      </c>
      <c r="L25" s="5" t="n">
        <v>14884.0</v>
      </c>
      <c r="M25" s="5" t="n">
        <v>96152.0</v>
      </c>
      <c r="N25" s="11" t="n">
        <f si="5" t="shared"/>
        <v>778978.0</v>
      </c>
      <c r="O25" s="5" t="n">
        <v>1.2954079E7</v>
      </c>
      <c r="P25" s="5" t="n">
        <v>7015574.0</v>
      </c>
      <c r="Q25" s="11" t="n">
        <f si="2" t="shared"/>
        <v>682826.0</v>
      </c>
      <c r="R25" s="6" t="n">
        <f si="0" t="shared"/>
        <v>10.27432171592763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464.0</v>
      </c>
      <c r="E26" s="5" t="n">
        <v>487.0</v>
      </c>
      <c r="F26" s="5" t="n">
        <v>607.0</v>
      </c>
      <c r="G26" s="5" t="n">
        <v>561.0</v>
      </c>
      <c r="H26" s="5" t="n">
        <v>1140.0</v>
      </c>
      <c r="I26" s="5" t="n">
        <v>1894.0</v>
      </c>
      <c r="J26" s="5" t="n">
        <v>1008.0</v>
      </c>
      <c r="K26" s="5" t="n">
        <v>628.0</v>
      </c>
      <c r="L26" s="5" t="n">
        <v>293.0</v>
      </c>
      <c r="M26" s="5" t="n">
        <v>839.0</v>
      </c>
      <c r="N26" s="11" t="n">
        <f si="5" t="shared"/>
        <v>7921.0</v>
      </c>
      <c r="O26" s="5" t="n">
        <v>173585.0</v>
      </c>
      <c r="P26" s="5" t="n">
        <v>103404.0</v>
      </c>
      <c r="Q26" s="11" t="n">
        <f si="2" t="shared"/>
        <v>7082.0</v>
      </c>
      <c r="R26" s="6" t="n">
        <f si="0" t="shared"/>
        <v>14.600960180739904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2368.0</v>
      </c>
      <c r="E27" s="5" t="n">
        <v>2995.0</v>
      </c>
      <c r="F27" s="5" t="n">
        <v>3499.0</v>
      </c>
      <c r="G27" s="5" t="n">
        <v>3211.0</v>
      </c>
      <c r="H27" s="5" t="n">
        <v>7394.0</v>
      </c>
      <c r="I27" s="5" t="n">
        <v>12196.0</v>
      </c>
      <c r="J27" s="5" t="n">
        <v>6156.0</v>
      </c>
      <c r="K27" s="5" t="n">
        <v>3560.0</v>
      </c>
      <c r="L27" s="5" t="n">
        <v>2032.0</v>
      </c>
      <c r="M27" s="5" t="n">
        <v>6467.0</v>
      </c>
      <c r="N27" s="11" t="n">
        <f si="5" t="shared"/>
        <v>49878.0</v>
      </c>
      <c r="O27" s="5" t="n">
        <v>1288295.0</v>
      </c>
      <c r="P27" s="5" t="n">
        <v>648977.0</v>
      </c>
      <c r="Q27" s="11" t="n">
        <f si="2" t="shared"/>
        <v>43411.0</v>
      </c>
      <c r="R27" s="6" t="n">
        <f si="0" t="shared"/>
        <v>14.949598028149547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5249.0</v>
      </c>
      <c r="E28" s="5" t="n">
        <v>4198.0</v>
      </c>
      <c r="F28" s="5" t="n">
        <v>5621.0</v>
      </c>
      <c r="G28" s="5" t="n">
        <v>4729.0</v>
      </c>
      <c r="H28" s="5" t="n">
        <v>10407.0</v>
      </c>
      <c r="I28" s="5" t="n">
        <v>15925.0</v>
      </c>
      <c r="J28" s="5" t="n">
        <v>8491.0</v>
      </c>
      <c r="K28" s="5" t="n">
        <v>2979.0</v>
      </c>
      <c r="L28" s="5" t="n">
        <v>1545.0</v>
      </c>
      <c r="M28" s="5" t="n">
        <v>14125.0</v>
      </c>
      <c r="N28" s="11" t="n">
        <f si="5" t="shared"/>
        <v>73269.0</v>
      </c>
      <c r="O28" s="5" t="n">
        <v>1079340.0</v>
      </c>
      <c r="P28" s="5" t="n">
        <v>709161.0</v>
      </c>
      <c r="Q28" s="11" t="n">
        <f si="2" t="shared"/>
        <v>59144.0</v>
      </c>
      <c r="R28" s="6" t="n">
        <f si="0" t="shared"/>
        <v>11.99041322872988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1281.0</v>
      </c>
      <c r="E29" s="5" t="n">
        <v>1709.0</v>
      </c>
      <c r="F29" s="5" t="n">
        <v>1934.0</v>
      </c>
      <c r="G29" s="5" t="n">
        <v>1250.0</v>
      </c>
      <c r="H29" s="5" t="n">
        <v>2774.0</v>
      </c>
      <c r="I29" s="5" t="n">
        <v>2768.0</v>
      </c>
      <c r="J29" s="5" t="n">
        <v>1151.0</v>
      </c>
      <c r="K29" s="5" t="n">
        <v>745.0</v>
      </c>
      <c r="L29" s="5" t="n">
        <v>470.0</v>
      </c>
      <c r="M29" s="5" t="n">
        <v>2649.0</v>
      </c>
      <c r="N29" s="11" t="n">
        <f si="5" t="shared"/>
        <v>16731.0</v>
      </c>
      <c r="O29" s="5" t="n">
        <v>333367.0</v>
      </c>
      <c r="P29" s="5" t="n">
        <v>154530.0</v>
      </c>
      <c r="Q29" s="11" t="n">
        <f si="2" t="shared"/>
        <v>14082.0</v>
      </c>
      <c r="R29" s="6" t="n">
        <f si="0" t="shared"/>
        <v>10.973583297827012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1470.0</v>
      </c>
      <c r="E30" s="5" t="n">
        <v>1543.0</v>
      </c>
      <c r="F30" s="5" t="n">
        <v>2057.0</v>
      </c>
      <c r="G30" s="5" t="n">
        <v>2000.0</v>
      </c>
      <c r="H30" s="5" t="n">
        <v>4215.0</v>
      </c>
      <c r="I30" s="5" t="n">
        <v>5590.0</v>
      </c>
      <c r="J30" s="5" t="n">
        <v>3510.0</v>
      </c>
      <c r="K30" s="5" t="n">
        <v>1198.0</v>
      </c>
      <c r="L30" s="5" t="n">
        <v>494.0</v>
      </c>
      <c r="M30" s="5" t="n">
        <v>2463.0</v>
      </c>
      <c r="N30" s="11" t="n">
        <f si="5" t="shared"/>
        <v>24540.0</v>
      </c>
      <c r="O30" s="5" t="n">
        <v>388539.0</v>
      </c>
      <c r="P30" s="5" t="n">
        <v>267669.0</v>
      </c>
      <c r="Q30" s="11" t="n">
        <f si="2" t="shared"/>
        <v>22077.0</v>
      </c>
      <c r="R30" s="6" t="n">
        <f si="0" t="shared"/>
        <v>12.12433754586221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681.0</v>
      </c>
      <c r="E31" s="5" t="n">
        <v>881.0</v>
      </c>
      <c r="F31" s="5" t="n">
        <v>1089.0</v>
      </c>
      <c r="G31" s="5" t="n">
        <v>1042.0</v>
      </c>
      <c r="H31" s="5" t="n">
        <v>2293.0</v>
      </c>
      <c r="I31" s="5" t="n">
        <v>3296.0</v>
      </c>
      <c r="J31" s="5" t="n">
        <v>1540.0</v>
      </c>
      <c r="K31" s="5" t="n">
        <v>474.0</v>
      </c>
      <c r="L31" s="5" t="n">
        <v>201.0</v>
      </c>
      <c r="M31" s="5" t="n">
        <v>926.0</v>
      </c>
      <c r="N31" s="11" t="n">
        <f si="5" t="shared"/>
        <v>12423.0</v>
      </c>
      <c r="O31" s="5" t="n">
        <v>177249.0</v>
      </c>
      <c r="P31" s="5" t="n">
        <v>127715.0</v>
      </c>
      <c r="Q31" s="11" t="n">
        <f si="2" t="shared"/>
        <v>11497.0</v>
      </c>
      <c r="R31" s="6" t="n">
        <f si="0" t="shared"/>
        <v>11.108550056536489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815.0</v>
      </c>
      <c r="E32" s="5" t="n">
        <v>979.0</v>
      </c>
      <c r="F32" s="5" t="n">
        <v>1195.0</v>
      </c>
      <c r="G32" s="5" t="n">
        <v>1008.0</v>
      </c>
      <c r="H32" s="5" t="n">
        <v>2139.0</v>
      </c>
      <c r="I32" s="5" t="n">
        <v>2794.0</v>
      </c>
      <c r="J32" s="5" t="n">
        <v>1236.0</v>
      </c>
      <c r="K32" s="5" t="n">
        <v>783.0</v>
      </c>
      <c r="L32" s="5" t="n">
        <v>419.0</v>
      </c>
      <c r="M32" s="5" t="n">
        <v>1479.0</v>
      </c>
      <c r="N32" s="11" t="n">
        <f si="5" t="shared"/>
        <v>12847.0</v>
      </c>
      <c r="O32" s="5" t="n">
        <v>278530.0</v>
      </c>
      <c r="P32" s="5" t="n">
        <v>144472.0</v>
      </c>
      <c r="Q32" s="11" t="n">
        <f si="2" t="shared"/>
        <v>11368.0</v>
      </c>
      <c r="R32" s="6" t="n">
        <f si="0" t="shared"/>
        <v>12.708655876143562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5336.0</v>
      </c>
      <c r="E33" s="5" t="n">
        <v>4665.0</v>
      </c>
      <c r="F33" s="5" t="n">
        <v>6815.0</v>
      </c>
      <c r="G33" s="5" t="n">
        <v>6279.0</v>
      </c>
      <c r="H33" s="5" t="n">
        <v>11294.0</v>
      </c>
      <c r="I33" s="5" t="n">
        <v>12064.0</v>
      </c>
      <c r="J33" s="5" t="n">
        <v>6162.0</v>
      </c>
      <c r="K33" s="5" t="n">
        <v>3880.0</v>
      </c>
      <c r="L33" s="5" t="n">
        <v>1988.0</v>
      </c>
      <c r="M33" s="5" t="n">
        <v>9170.0</v>
      </c>
      <c r="N33" s="11" t="n">
        <f si="5" t="shared"/>
        <v>67653.0</v>
      </c>
      <c r="O33" s="5" t="n">
        <v>1568328.0</v>
      </c>
      <c r="P33" s="5" t="n">
        <v>707584.0</v>
      </c>
      <c r="Q33" s="11" t="n">
        <f si="2" t="shared"/>
        <v>58483.0</v>
      </c>
      <c r="R33" s="6" t="n">
        <f si="0" t="shared"/>
        <v>12.098968931142384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698.0</v>
      </c>
      <c r="E34" s="5" t="n">
        <v>712.0</v>
      </c>
      <c r="F34" s="5" t="n">
        <v>808.0</v>
      </c>
      <c r="G34" s="5" t="n">
        <v>690.0</v>
      </c>
      <c r="H34" s="5" t="n">
        <v>1285.0</v>
      </c>
      <c r="I34" s="5" t="n">
        <v>2158.0</v>
      </c>
      <c r="J34" s="5" t="n">
        <v>985.0</v>
      </c>
      <c r="K34" s="5" t="n">
        <v>423.0</v>
      </c>
      <c r="L34" s="5" t="n">
        <v>194.0</v>
      </c>
      <c r="M34" s="5" t="n">
        <v>1862.0</v>
      </c>
      <c r="N34" s="11" t="n">
        <f si="5" t="shared"/>
        <v>9815.0</v>
      </c>
      <c r="O34" s="5" t="n">
        <v>143576.0</v>
      </c>
      <c r="P34" s="5" t="n">
        <v>91979.0</v>
      </c>
      <c r="Q34" s="11" t="n">
        <f si="2" t="shared"/>
        <v>7953.0</v>
      </c>
      <c r="R34" s="6" t="n">
        <f si="0" t="shared"/>
        <v>11.565321262416697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303.0</v>
      </c>
      <c r="E35" s="5" t="n">
        <v>153.0</v>
      </c>
      <c r="F35" s="5" t="n">
        <v>168.0</v>
      </c>
      <c r="G35" s="5" t="n">
        <v>107.0</v>
      </c>
      <c r="H35" s="5" t="n">
        <v>225.0</v>
      </c>
      <c r="I35" s="5" t="n">
        <v>230.0</v>
      </c>
      <c r="J35" s="5" t="n">
        <v>81.0</v>
      </c>
      <c r="K35" s="5" t="n">
        <v>42.0</v>
      </c>
      <c r="L35" s="5" t="n">
        <v>24.0</v>
      </c>
      <c r="M35" s="5" t="n">
        <v>348.0</v>
      </c>
      <c r="N35" s="11" t="n">
        <f si="5" t="shared"/>
        <v>1681.0</v>
      </c>
      <c r="O35" s="5" t="n">
        <v>21918.0</v>
      </c>
      <c r="P35" s="5" t="n">
        <v>10599.0</v>
      </c>
      <c r="Q35" s="11" t="n">
        <f si="2" t="shared"/>
        <v>1333.0</v>
      </c>
      <c r="R35" s="6" t="n">
        <f si="0" t="shared"/>
        <v>7.951237809452363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407.0</v>
      </c>
      <c r="E36" s="5" t="n">
        <v>439.0</v>
      </c>
      <c r="F36" s="5" t="n">
        <v>726.0</v>
      </c>
      <c r="G36" s="5" t="n">
        <v>640.0</v>
      </c>
      <c r="H36" s="5" t="n">
        <v>1444.0</v>
      </c>
      <c r="I36" s="5" t="n">
        <v>1614.0</v>
      </c>
      <c r="J36" s="5" t="n">
        <v>834.0</v>
      </c>
      <c r="K36" s="5" t="n">
        <v>375.0</v>
      </c>
      <c r="L36" s="5" t="n">
        <v>192.0</v>
      </c>
      <c r="M36" s="5" t="n">
        <v>451.0</v>
      </c>
      <c r="N36" s="11" t="n">
        <f si="5" t="shared"/>
        <v>7122.0</v>
      </c>
      <c r="O36" s="5" t="n">
        <v>131282.0</v>
      </c>
      <c r="P36" s="5" t="n">
        <v>80683.0</v>
      </c>
      <c r="Q36" s="11" t="n">
        <f si="2" t="shared"/>
        <v>6671.0</v>
      </c>
      <c r="R36" s="6" t="n">
        <f si="0" t="shared"/>
        <v>12.094588517463649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328.0</v>
      </c>
      <c r="E37" s="5" t="n">
        <v>306.0</v>
      </c>
      <c r="F37" s="5" t="n">
        <v>449.0</v>
      </c>
      <c r="G37" s="5" t="n">
        <v>441.0</v>
      </c>
      <c r="H37" s="5" t="n">
        <v>1256.0</v>
      </c>
      <c r="I37" s="5" t="n">
        <v>984.0</v>
      </c>
      <c r="J37" s="5" t="n">
        <v>657.0</v>
      </c>
      <c r="K37" s="5" t="n">
        <v>567.0</v>
      </c>
      <c r="L37" s="5" t="n">
        <v>381.0</v>
      </c>
      <c r="M37" s="5" t="n">
        <v>1432.0</v>
      </c>
      <c r="N37" s="11" t="n">
        <f si="5" t="shared"/>
        <v>6801.0</v>
      </c>
      <c r="O37" s="5" t="n">
        <v>377344.0</v>
      </c>
      <c r="P37" s="5" t="n">
        <v>91537.0</v>
      </c>
      <c r="Q37" s="11" t="n">
        <f si="2" t="shared"/>
        <v>5369.0</v>
      </c>
      <c r="R37" s="6" t="n">
        <f si="0" t="shared"/>
        <v>17.049171167815235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4158.0</v>
      </c>
      <c r="E38" s="5" t="n">
        <f ref="E38:M38" si="8" t="shared">E39-E26-E27-E28-E29-E30-E31-E32-E33-E34-E35-E36-E37</f>
        <v>3691.0</v>
      </c>
      <c r="F38" s="5" t="n">
        <f si="8" t="shared"/>
        <v>4876.0</v>
      </c>
      <c r="G38" s="5" t="n">
        <f si="8" t="shared"/>
        <v>4450.0</v>
      </c>
      <c r="H38" s="5" t="n">
        <f si="8" t="shared"/>
        <v>9503.0</v>
      </c>
      <c r="I38" s="5" t="n">
        <f si="8" t="shared"/>
        <v>11036.0</v>
      </c>
      <c r="J38" s="5" t="n">
        <f si="8" t="shared"/>
        <v>5315.0</v>
      </c>
      <c r="K38" s="5" t="n">
        <f si="8" t="shared"/>
        <v>3558.0</v>
      </c>
      <c r="L38" s="5" t="n">
        <f si="8" t="shared"/>
        <v>1771.0</v>
      </c>
      <c r="M38" s="5" t="n">
        <f si="8" t="shared"/>
        <v>9796.0</v>
      </c>
      <c r="N38" s="11" t="n">
        <f si="5" t="shared"/>
        <v>58154.0</v>
      </c>
      <c r="O38" s="5" t="n">
        <f>O39-O26-O27-O28-O29-O30-O31-O32-O33-O34-O35-O36-O37</f>
        <v>1361981.0</v>
      </c>
      <c r="P38" s="5" t="n">
        <f>P39-P26-P27-P28-P29-P30-P31-P32-P33-P34-P35-P36-P37</f>
        <v>623466.0</v>
      </c>
      <c r="Q38" s="11" t="n">
        <f si="2" t="shared"/>
        <v>48358.0</v>
      </c>
      <c r="R38" s="6" t="n">
        <f si="0" t="shared"/>
        <v>12.892716820381322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23558.0</v>
      </c>
      <c r="E39" s="5" t="n">
        <v>22758.0</v>
      </c>
      <c r="F39" s="5" t="n">
        <v>29844.0</v>
      </c>
      <c r="G39" s="5" t="n">
        <v>26408.0</v>
      </c>
      <c r="H39" s="5" t="n">
        <v>55369.0</v>
      </c>
      <c r="I39" s="5" t="n">
        <v>72549.0</v>
      </c>
      <c r="J39" s="5" t="n">
        <v>37126.0</v>
      </c>
      <c r="K39" s="5" t="n">
        <v>19212.0</v>
      </c>
      <c r="L39" s="5" t="n">
        <v>10004.0</v>
      </c>
      <c r="M39" s="5" t="n">
        <v>52007.0</v>
      </c>
      <c r="N39" s="11" t="n">
        <f si="5" t="shared"/>
        <v>348835.0</v>
      </c>
      <c r="O39" s="5" t="n">
        <v>7323334.0</v>
      </c>
      <c r="P39" s="5" t="n">
        <v>3761776.0</v>
      </c>
      <c r="Q39" s="11" t="n">
        <f si="2" t="shared"/>
        <v>296828.0</v>
      </c>
      <c r="R39" s="6" t="n">
        <f si="0" t="shared"/>
        <v>12.673251849555971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6612.0</v>
      </c>
      <c r="E40" s="5" t="n">
        <v>5987.0</v>
      </c>
      <c r="F40" s="5" t="n">
        <v>9526.0</v>
      </c>
      <c r="G40" s="5" t="n">
        <v>10710.0</v>
      </c>
      <c r="H40" s="5" t="n">
        <v>23906.0</v>
      </c>
      <c r="I40" s="5" t="n">
        <v>25523.0</v>
      </c>
      <c r="J40" s="5" t="n">
        <v>8250.0</v>
      </c>
      <c r="K40" s="5" t="n">
        <v>2745.0</v>
      </c>
      <c r="L40" s="5" t="n">
        <v>1034.0</v>
      </c>
      <c r="M40" s="5" t="n">
        <v>17095.0</v>
      </c>
      <c r="N40" s="11" t="n">
        <f si="5" t="shared"/>
        <v>111388.0</v>
      </c>
      <c r="O40" s="5" t="n">
        <v>1184554.0</v>
      </c>
      <c r="P40" s="5" t="n">
        <v>870921.0</v>
      </c>
      <c r="Q40" s="11" t="n">
        <f si="2" t="shared"/>
        <v>94293.0</v>
      </c>
      <c r="R40" s="6" t="n">
        <f si="0" t="shared"/>
        <v>9.236327192898731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985.0</v>
      </c>
      <c r="E41" s="5" t="n">
        <v>967.0</v>
      </c>
      <c r="F41" s="5" t="n">
        <v>1483.0</v>
      </c>
      <c r="G41" s="5" t="n">
        <v>1523.0</v>
      </c>
      <c r="H41" s="5" t="n">
        <v>3271.0</v>
      </c>
      <c r="I41" s="5" t="n">
        <v>3594.0</v>
      </c>
      <c r="J41" s="5" t="n">
        <v>1657.0</v>
      </c>
      <c r="K41" s="5" t="n">
        <v>713.0</v>
      </c>
      <c r="L41" s="5" t="n">
        <v>298.0</v>
      </c>
      <c r="M41" s="5" t="n">
        <v>2441.0</v>
      </c>
      <c r="N41" s="11" t="n">
        <f si="5" t="shared"/>
        <v>16932.0</v>
      </c>
      <c r="O41" s="5" t="n">
        <v>293848.0</v>
      </c>
      <c r="P41" s="5" t="n">
        <v>160042.0</v>
      </c>
      <c r="Q41" s="11" t="n">
        <f si="2" t="shared"/>
        <v>14491.0</v>
      </c>
      <c r="R41" s="6" t="n">
        <f si="0" t="shared"/>
        <v>11.044234352356636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266.0</v>
      </c>
      <c r="E42" s="5" t="n">
        <f ref="E42:M42" si="9" t="shared">E43-E40-E41</f>
        <v>74.0</v>
      </c>
      <c r="F42" s="5" t="n">
        <f si="9" t="shared"/>
        <v>135.0</v>
      </c>
      <c r="G42" s="5" t="n">
        <f si="9" t="shared"/>
        <v>131.0</v>
      </c>
      <c r="H42" s="5" t="n">
        <f si="9" t="shared"/>
        <v>342.0</v>
      </c>
      <c r="I42" s="5" t="n">
        <f si="9" t="shared"/>
        <v>325.0</v>
      </c>
      <c r="J42" s="5" t="n">
        <f si="9" t="shared"/>
        <v>314.0</v>
      </c>
      <c r="K42" s="5" t="n">
        <f si="9" t="shared"/>
        <v>150.0</v>
      </c>
      <c r="L42" s="5" t="n">
        <f si="9" t="shared"/>
        <v>60.0</v>
      </c>
      <c r="M42" s="5" t="n">
        <f si="9" t="shared"/>
        <v>332.0</v>
      </c>
      <c r="N42" s="11" t="n">
        <f si="5" t="shared"/>
        <v>2129.0</v>
      </c>
      <c r="O42" s="5" t="n">
        <f>O43-O40-O41</f>
        <v>122431.0</v>
      </c>
      <c r="P42" s="5" t="n">
        <f>P43-P40-P41</f>
        <v>24906.0</v>
      </c>
      <c r="Q42" s="11" t="n">
        <f si="2" t="shared"/>
        <v>1797.0</v>
      </c>
      <c r="R42" s="6" t="n">
        <f si="0" t="shared"/>
        <v>13.859766277128548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7863.0</v>
      </c>
      <c r="E43" s="5" t="n">
        <v>7028.0</v>
      </c>
      <c r="F43" s="5" t="n">
        <v>11144.0</v>
      </c>
      <c r="G43" s="5" t="n">
        <v>12364.0</v>
      </c>
      <c r="H43" s="5" t="n">
        <v>27519.0</v>
      </c>
      <c r="I43" s="5" t="n">
        <v>29442.0</v>
      </c>
      <c r="J43" s="5" t="n">
        <v>10221.0</v>
      </c>
      <c r="K43" s="5" t="n">
        <v>3608.0</v>
      </c>
      <c r="L43" s="5" t="n">
        <v>1392.0</v>
      </c>
      <c r="M43" s="5" t="n">
        <v>19868.0</v>
      </c>
      <c r="N43" s="11" t="n">
        <f si="5" t="shared"/>
        <v>130449.0</v>
      </c>
      <c r="O43" s="5" t="n">
        <v>1600833.0</v>
      </c>
      <c r="P43" s="5" t="n">
        <v>1055869.0</v>
      </c>
      <c r="Q43" s="11" t="n">
        <f si="2" t="shared"/>
        <v>110581.0</v>
      </c>
      <c r="R43" s="6" t="n">
        <f si="0" t="shared"/>
        <v>9.54837630334325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130.0</v>
      </c>
      <c r="E44" s="8" t="n">
        <v>119.0</v>
      </c>
      <c r="F44" s="8" t="n">
        <v>179.0</v>
      </c>
      <c r="G44" s="8" t="n">
        <v>162.0</v>
      </c>
      <c r="H44" s="8" t="n">
        <v>412.0</v>
      </c>
      <c r="I44" s="8" t="n">
        <v>618.0</v>
      </c>
      <c r="J44" s="8" t="n">
        <v>517.0</v>
      </c>
      <c r="K44" s="8" t="n">
        <v>499.0</v>
      </c>
      <c r="L44" s="8" t="n">
        <v>307.0</v>
      </c>
      <c r="M44" s="8" t="n">
        <v>1759.0</v>
      </c>
      <c r="N44" s="11" t="n">
        <f si="5" t="shared"/>
        <v>4702.0</v>
      </c>
      <c r="O44" s="8" t="n">
        <v>674487.0</v>
      </c>
      <c r="P44" s="8" t="n">
        <v>67683.0</v>
      </c>
      <c r="Q44" s="11" t="n">
        <f si="2" t="shared"/>
        <v>2943.0</v>
      </c>
      <c r="R44" s="6" t="n">
        <f si="0" t="shared"/>
        <v>22.99796126401631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135.0</v>
      </c>
      <c r="E45" s="8" t="n">
        <f ref="E45:M45" si="10" t="shared">E46-E44</f>
        <v>196.0</v>
      </c>
      <c r="F45" s="8" t="n">
        <f si="10" t="shared"/>
        <v>313.0</v>
      </c>
      <c r="G45" s="8" t="n">
        <f si="10" t="shared"/>
        <v>326.0</v>
      </c>
      <c r="H45" s="8" t="n">
        <f si="10" t="shared"/>
        <v>976.0</v>
      </c>
      <c r="I45" s="8" t="n">
        <f si="10" t="shared"/>
        <v>1041.0</v>
      </c>
      <c r="J45" s="8" t="n">
        <f si="10" t="shared"/>
        <v>852.0</v>
      </c>
      <c r="K45" s="8" t="n">
        <f si="10" t="shared"/>
        <v>400.0</v>
      </c>
      <c r="L45" s="8" t="n">
        <f si="10" t="shared"/>
        <v>333.0</v>
      </c>
      <c r="M45" s="8" t="n">
        <f si="10" t="shared"/>
        <v>1664.0</v>
      </c>
      <c r="N45" s="11" t="n">
        <f si="5" t="shared"/>
        <v>6236.0</v>
      </c>
      <c r="O45" s="8" t="n">
        <f>O46-O44</f>
        <v>810687.0</v>
      </c>
      <c r="P45" s="8" t="n">
        <f>P46-P44</f>
        <v>84824.0</v>
      </c>
      <c r="Q45" s="11" t="n">
        <f si="2" t="shared"/>
        <v>4572.0</v>
      </c>
      <c r="R45" s="6" t="n">
        <f si="0" t="shared"/>
        <v>18.552930883639544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265.0</v>
      </c>
      <c r="E46" s="8" t="n">
        <v>315.0</v>
      </c>
      <c r="F46" s="8" t="n">
        <v>492.0</v>
      </c>
      <c r="G46" s="8" t="n">
        <v>488.0</v>
      </c>
      <c r="H46" s="8" t="n">
        <v>1388.0</v>
      </c>
      <c r="I46" s="8" t="n">
        <v>1659.0</v>
      </c>
      <c r="J46" s="8" t="n">
        <v>1369.0</v>
      </c>
      <c r="K46" s="8" t="n">
        <v>899.0</v>
      </c>
      <c r="L46" s="8" t="n">
        <v>640.0</v>
      </c>
      <c r="M46" s="8" t="n">
        <v>3423.0</v>
      </c>
      <c r="N46" s="11" t="n">
        <f si="5" t="shared"/>
        <v>10938.0</v>
      </c>
      <c r="O46" s="8" t="n">
        <v>1485174.0</v>
      </c>
      <c r="P46" s="8" t="n">
        <v>152507.0</v>
      </c>
      <c r="Q46" s="11" t="n">
        <f si="2" t="shared"/>
        <v>7515.0</v>
      </c>
      <c r="R46" s="6" t="n">
        <f si="0" t="shared"/>
        <v>20.293679308050567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69.0</v>
      </c>
      <c r="E47" s="5" t="n">
        <v>169.0</v>
      </c>
      <c r="F47" s="5" t="n">
        <v>207.0</v>
      </c>
      <c r="G47" s="5" t="n">
        <v>164.0</v>
      </c>
      <c r="H47" s="5" t="n">
        <v>245.0</v>
      </c>
      <c r="I47" s="5" t="n">
        <v>174.0</v>
      </c>
      <c r="J47" s="5" t="n">
        <v>58.0</v>
      </c>
      <c r="K47" s="5" t="n">
        <v>45.0</v>
      </c>
      <c r="L47" s="5" t="n">
        <v>34.0</v>
      </c>
      <c r="M47" s="5" t="n">
        <v>228.0</v>
      </c>
      <c r="N47" s="11" t="n">
        <f si="5" t="shared"/>
        <v>1393.0</v>
      </c>
      <c r="O47" s="5" t="n">
        <v>70070.0</v>
      </c>
      <c r="P47" s="5" t="n">
        <v>11152.0</v>
      </c>
      <c r="Q47" s="11" t="n">
        <f si="2" t="shared"/>
        <v>1165.0</v>
      </c>
      <c r="R47" s="6" t="n">
        <f si="0" t="shared"/>
        <v>9.572532188841201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347442.0</v>
      </c>
      <c r="E48" s="5" t="n">
        <f ref="E48:M48" si="11" t="shared">E47+E46+E43+E39+E25+E18</f>
        <v>927831.0</v>
      </c>
      <c r="F48" s="5" t="n">
        <f si="11" t="shared"/>
        <v>1746975.0</v>
      </c>
      <c r="G48" s="5" t="n">
        <f si="11" t="shared"/>
        <v>1142959.0</v>
      </c>
      <c r="H48" s="5" t="n">
        <f si="11" t="shared"/>
        <v>1345131.0</v>
      </c>
      <c r="I48" s="5" t="n">
        <f si="11" t="shared"/>
        <v>845335.0</v>
      </c>
      <c r="J48" s="5" t="n">
        <f si="11" t="shared"/>
        <v>243308.0</v>
      </c>
      <c r="K48" s="5" t="n">
        <f si="11" t="shared"/>
        <v>140957.0</v>
      </c>
      <c r="L48" s="5" t="n">
        <f si="11" t="shared"/>
        <v>96208.0</v>
      </c>
      <c r="M48" s="5" t="n">
        <f si="11" t="shared"/>
        <v>892712.0</v>
      </c>
      <c r="N48" s="11" t="n">
        <f si="5" t="shared"/>
        <v>7728858.0</v>
      </c>
      <c r="O48" s="5" t="n">
        <f>O47+O46+O43+O39+O25+O18</f>
        <v>4.16952539E8</v>
      </c>
      <c r="P48" s="5" t="n">
        <f>P47+P46+P43+P39+P25+P18</f>
        <v>4.7735702E7</v>
      </c>
      <c r="Q48" s="11" t="n">
        <f si="2" t="shared"/>
        <v>6836146.0</v>
      </c>
      <c r="R48" s="6" t="n">
        <f si="0" t="shared"/>
        <v>6.982838283442161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4.4953859936358</v>
      </c>
      <c r="E49" s="6" t="n">
        <f ref="E49" si="13" t="shared">E48/$N$48*100</f>
        <v>12.004761893671743</v>
      </c>
      <c r="F49" s="6" t="n">
        <f ref="F49" si="14" t="shared">F48/$N$48*100</f>
        <v>22.603274636433998</v>
      </c>
      <c r="G49" s="6" t="n">
        <f ref="G49" si="15" t="shared">G48/$N$48*100</f>
        <v>14.788200274865964</v>
      </c>
      <c r="H49" s="6" t="n">
        <f ref="H49" si="16" t="shared">H48/$N$48*100</f>
        <v>17.404007163800912</v>
      </c>
      <c r="I49" s="6" t="n">
        <f ref="I49" si="17" t="shared">I48/$N$48*100</f>
        <v>10.937385574945225</v>
      </c>
      <c r="J49" s="6" t="n">
        <f ref="J49" si="18" t="shared">J48/$N$48*100</f>
        <v>3.1480459338235995</v>
      </c>
      <c r="K49" s="6" t="n">
        <f ref="K49" si="19" t="shared">K48/$N$48*100</f>
        <v>1.8237752589062965</v>
      </c>
      <c r="L49" s="6" t="n">
        <f ref="L49" si="20" t="shared">L48/$N$48*100</f>
        <v>1.2447893336894014</v>
      </c>
      <c r="M49" s="6" t="n">
        <f ref="M49" si="21" t="shared">M48/$N$48*100</f>
        <v>11.550373936227059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