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<sst xmlns="http://schemas.openxmlformats.org/spreadsheetml/2006/main" count="98" uniqueCount="56">
  <si>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</si>
  <si>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</si>
  <si>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</si>
  <si>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</si>
  <si>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</si>
  <si>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</si>
  <si>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</si>
  <si>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</si>
  <si>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</si>
  <si>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</si>
  <si>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</si>
  <si>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</si>
  <si>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</si>
  <si>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</si>
  <si>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</si>
  <si>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</si>
  <si>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</si>
  <si>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</si>
  <si>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</si>
  <si>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</si>
  <si>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</si>
  <si>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</si>
  <si>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</si>
  <si>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</si>
  <si>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</si>
  <si>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</si>
  <si>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</si>
  <si>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</si>
  <si>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</si>
  <si>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</si>
  <si>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</si>
  <si>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</si>
  <si>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</si>
  <si>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</si>
  <si>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</si>
  <si>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</si>
  <si>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</si>
  <si>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</si>
  <si>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</si>
  <si>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</si>
  <si>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</si>
  <si>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</si>
  <si>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</si>
  <si>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</si>
  <si>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</si>
  <si>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</si>
  <si>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</si>
  <si>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</si>
  <si>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</si>
  <si>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</si>
  <si>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</si>
  <si>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</si>
  <si>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</si>
  <si>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113年1至11月來臺旅客人次及成長率－按國籍分
Table 1-3 Visitor Arrivals by Nationality,
 January-November, 2024</t>
  </si>
  <si>
    <t>113年1至11月
Jan.-November., 2024</t>
  </si>
  <si>
    <t>112年1至11月
Jan.-November.,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</si>
</sst>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1166264.0</v>
      </c>
      <c r="E3" s="4" t="n">
        <v>803900.0</v>
      </c>
      <c r="F3" s="5" t="n">
        <f>IF(E3=0,"-",(D3-E3)/E3*100)</f>
        <v>45.07575569100634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885091.0</v>
      </c>
      <c r="E4" s="4" t="n">
        <v>640669.0</v>
      </c>
      <c r="F4" s="5" t="n">
        <f ref="F4:F46" si="0" t="shared">IF(E4=0,"-",(D4-E4)/E4*100)</f>
        <v>38.15105772247448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41562.0</v>
      </c>
      <c r="E5" s="4" t="n">
        <v>33846.0</v>
      </c>
      <c r="F5" s="5" t="n">
        <f si="0" t="shared"/>
        <v>22.797376351710692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14803.0</v>
      </c>
      <c r="E6" s="4" t="n">
        <v>12311.0</v>
      </c>
      <c r="F6" s="5" t="n">
        <f si="0" t="shared"/>
        <v>20.242059946389407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413674.0</v>
      </c>
      <c r="E7" s="4" t="n">
        <v>398863.0</v>
      </c>
      <c r="F7" s="5" t="n">
        <f si="0" t="shared"/>
        <v>3.71330506966051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334458.0</v>
      </c>
      <c r="E8" s="4" t="n">
        <v>352303.0</v>
      </c>
      <c r="F8" s="5" t="n">
        <f si="0" t="shared"/>
        <v>-5.065242135321016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209033.0</v>
      </c>
      <c r="E9" s="4" t="n">
        <v>184879.0</v>
      </c>
      <c r="F9" s="5" t="n">
        <f si="0" t="shared"/>
        <v>13.064761276294226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423211.0</v>
      </c>
      <c r="E10" s="4" t="n">
        <v>311232.0</v>
      </c>
      <c r="F10" s="5" t="n">
        <f si="0" t="shared"/>
        <v>35.9792694838577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353648.0</v>
      </c>
      <c r="E11" s="4" t="n">
        <v>344532.0</v>
      </c>
      <c r="F11" s="5" t="n">
        <f si="0" t="shared"/>
        <v>2.645908072399661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344512.0</v>
      </c>
      <c r="E12" s="4" t="n">
        <v>357422.0</v>
      </c>
      <c r="F12" s="5" t="n">
        <f si="0" t="shared"/>
        <v>-3.611976878871474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23555.0</v>
      </c>
      <c r="E13" s="4" t="n">
        <f>E14-E7-E8-E9-E10-E11-E12</f>
        <v>19679.0</v>
      </c>
      <c r="F13" s="5" t="n">
        <f si="0" t="shared"/>
        <v>19.69612277046598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2102091.0</v>
      </c>
      <c r="E14" s="4" t="n">
        <v>1968910.0</v>
      </c>
      <c r="F14" s="5" t="n">
        <f si="0" t="shared"/>
        <v>6.764199480931074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8407.0</v>
      </c>
      <c r="E15" s="4" t="n">
        <f>E16-E3-E4-E5-E6-E14</f>
        <v>6828.0</v>
      </c>
      <c r="F15" s="5" t="n">
        <f si="0" t="shared"/>
        <v>23.125366139425893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4218218.0</v>
      </c>
      <c r="E16" s="4" t="n">
        <v>3466464.0</v>
      </c>
      <c r="F16" s="5" t="n">
        <f si="0" t="shared"/>
        <v>21.686479363408935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129611.0</v>
      </c>
      <c r="E17" s="4" t="n">
        <v>104320.0</v>
      </c>
      <c r="F17" s="5" t="n">
        <f si="0" t="shared"/>
        <v>24.243673312883434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581395.0</v>
      </c>
      <c r="E18" s="4" t="n">
        <v>466235.0</v>
      </c>
      <c r="F18" s="5" t="n">
        <f si="0" t="shared"/>
        <v>24.699990348214957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4207.0</v>
      </c>
      <c r="E19" s="4" t="n">
        <v>3296.0</v>
      </c>
      <c r="F19" s="5" t="n">
        <f si="0" t="shared"/>
        <v>27.639563106796118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4040.0</v>
      </c>
      <c r="E20" s="4" t="n">
        <v>2986.0</v>
      </c>
      <c r="F20" s="5" t="n">
        <f si="0" t="shared"/>
        <v>35.29805760214334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969.0</v>
      </c>
      <c r="E21" s="4" t="n">
        <v>688.0</v>
      </c>
      <c r="F21" s="5" t="n">
        <f si="0" t="shared"/>
        <v>40.843023255813954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11842.0</v>
      </c>
      <c r="E22" s="4" t="n">
        <f>E23-E17-E18-E19-E20-E21</f>
        <v>10288.0</v>
      </c>
      <c r="F22" s="5" t="n">
        <f>IF(E22=0,"-",(D22-E22)/E22*100)</f>
        <v>15.1049766718507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732064.0</v>
      </c>
      <c r="E23" s="4" t="n">
        <v>587813.0</v>
      </c>
      <c r="F23" s="5" t="n">
        <f si="0" t="shared"/>
        <v>24.540287472376416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7665.0</v>
      </c>
      <c r="E24" s="4" t="n">
        <v>6509.0</v>
      </c>
      <c r="F24" s="5" t="n">
        <f si="0" t="shared"/>
        <v>17.7600245813489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53081.0</v>
      </c>
      <c r="E25" s="4" t="n">
        <v>43601.0</v>
      </c>
      <c r="F25" s="5" t="n">
        <f si="0" t="shared"/>
        <v>21.74262058209674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70543.0</v>
      </c>
      <c r="E26" s="4" t="n">
        <v>55923.0</v>
      </c>
      <c r="F26" s="5" t="n">
        <f si="0" t="shared"/>
        <v>26.143089605350212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18560.0</v>
      </c>
      <c r="E27" s="4" t="n">
        <v>15013.0</v>
      </c>
      <c r="F27" s="5" t="n">
        <f si="0" t="shared"/>
        <v>23.626190634783185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23228.0</v>
      </c>
      <c r="E28" s="4" t="n">
        <v>20497.0</v>
      </c>
      <c r="F28" s="5" t="n">
        <f si="0" t="shared"/>
        <v>13.323901058691515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9874.0</v>
      </c>
      <c r="E29" s="4" t="n">
        <v>8291.0</v>
      </c>
      <c r="F29" s="5" t="n">
        <f si="0" t="shared"/>
        <v>19.09299240139911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13139.0</v>
      </c>
      <c r="E30" s="4" t="n">
        <v>9747.0</v>
      </c>
      <c r="F30" s="5" t="n">
        <f si="0" t="shared"/>
        <v>34.80045142095003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87363.0</v>
      </c>
      <c r="E31" s="4" t="n">
        <v>76966.0</v>
      </c>
      <c r="F31" s="5" t="n">
        <f si="0" t="shared"/>
        <v>13.508562222279968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8846.0</v>
      </c>
      <c r="E32" s="4" t="n">
        <v>7935.0</v>
      </c>
      <c r="F32" s="5" t="n">
        <f si="0" t="shared"/>
        <v>11.480781348456206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1925.0</v>
      </c>
      <c r="E33" s="4" t="n">
        <v>1537.0</v>
      </c>
      <c r="F33" s="5" t="n">
        <f si="0" t="shared"/>
        <v>25.24398178269356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6943.0</v>
      </c>
      <c r="E34" s="4" t="n">
        <v>6005.0</v>
      </c>
      <c r="F34" s="5" t="n">
        <f si="0" t="shared"/>
        <v>15.620316402997503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74778.0</v>
      </c>
      <c r="E35" s="4" t="n">
        <f>E36-E24-E25-E26-E27-E28-E29-E30-E31-E32-E33-E34</f>
        <v>60425.0</v>
      </c>
      <c r="F35" s="5" t="n">
        <f si="0" t="shared"/>
        <v>23.753413322300375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375945.0</v>
      </c>
      <c r="E36" s="4" t="n">
        <v>312449.0</v>
      </c>
      <c r="F36" s="5" t="n">
        <f si="0" t="shared"/>
        <v>20.322036556366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102796.0</v>
      </c>
      <c r="E37" s="4" t="n">
        <v>78819.0</v>
      </c>
      <c r="F37" s="5" t="n">
        <f si="0" t="shared"/>
        <v>30.420330123447393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17780.0</v>
      </c>
      <c r="E38" s="4" t="n">
        <v>14898.0</v>
      </c>
      <c r="F38" s="5" t="n">
        <f si="0" t="shared"/>
        <v>19.344878507182173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1778.0</v>
      </c>
      <c r="E39" s="4" t="n">
        <f>E40-E37-E38</f>
        <v>1659.0</v>
      </c>
      <c r="F39" s="5" t="n">
        <f si="0" t="shared"/>
        <v>7.172995780590717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122354.0</v>
      </c>
      <c r="E40" s="4" t="n">
        <v>95376.0</v>
      </c>
      <c r="F40" s="5" t="n">
        <f si="0" t="shared"/>
        <v>28.285941956047644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4519.0</v>
      </c>
      <c r="E41" s="4" t="n">
        <v>4038.0</v>
      </c>
      <c r="F41" s="5" t="n">
        <f si="0" t="shared"/>
        <v>11.911837543338285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6197.0</v>
      </c>
      <c r="E42" s="4" t="n">
        <f>E43-E41</f>
        <v>4627.0</v>
      </c>
      <c r="F42" s="5" t="n">
        <f si="0" t="shared"/>
        <v>33.93127296304301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10716.0</v>
      </c>
      <c r="E43" s="4" t="n">
        <v>8665.0</v>
      </c>
      <c r="F43" s="5" t="n">
        <f si="0" t="shared"/>
        <v>23.66993652625505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725.0</v>
      </c>
      <c r="E44" s="4" t="n">
        <v>738.0</v>
      </c>
      <c r="F44" s="5" t="n">
        <f si="0" t="shared"/>
        <v>-1.7615176151761516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1494045.0</v>
      </c>
      <c r="E45" s="4" t="n">
        <v>1200681.0</v>
      </c>
      <c r="F45" s="5" t="n">
        <f si="0" t="shared"/>
        <v>24.433134196343577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6954067.0</v>
      </c>
      <c r="E46" s="8" t="n">
        <f>E44+E43+E40+E36+E23+E16+E45</f>
        <v>5672186.0</v>
      </c>
      <c r="F46" s="5" t="n">
        <f si="0" t="shared"/>
        <v>22.59941757904272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