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<sst xmlns="http://schemas.openxmlformats.org/spreadsheetml/2006/main" count="118" uniqueCount="73">
  <si>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</si>
  <si>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</si>
  <si>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</si>
  <si>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</si>
  <si>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</si>
  <si>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</si>
  <si>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</si>
  <si>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</si>
  <si>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</si>
  <si>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</si>
  <si>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</si>
  <si>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</si>
  <si>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</si>
  <si>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</si>
  <si>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</si>
  <si>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</si>
  <si>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</si>
  <si>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</si>
  <si>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</si>
  <si>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</si>
  <si>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</si>
  <si>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</si>
  <si>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</si>
  <si>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</si>
  <si>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</si>
  <si>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</si>
  <si>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</si>
  <si>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</si>
  <si>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</si>
  <si>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</si>
  <si>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</si>
  <si>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</si>
  <si>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</si>
  <si>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</si>
  <si>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</si>
  <si>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</si>
  <si>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</si>
  <si>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</si>
  <si>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</si>
  <si>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</si>
  <si>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</si>
  <si>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</si>
  <si>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</si>
  <si>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</si>
  <si>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</si>
  <si>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</si>
  <si>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</si>
  <si>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</si>
  <si>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</si>
  <si>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</si>
  <si>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</si>
  <si>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</si>
  <si>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</si>
  <si>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</si>
  <si>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</si>
  <si>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</si>
  <si>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</si>
  <si>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</si>
  <si>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</si>
  <si>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</si>
  <si>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</si>
  <si>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</si>
  <si>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</si>
  <si>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</si>
  <si>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</si>
  <si>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</si>
  <si>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</si>
  <si>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</si>
  <si>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</si>
  <si>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</si>
  <si>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</si>
  <si>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113年1至11月來臺旅客人次～按停留夜數分
Table 1-8  Visitor Arrivals  by Length of Stay,
January-November,2024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</si>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</sst>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42058.0</v>
      </c>
      <c r="E3" s="4" t="n">
        <v>164752.0</v>
      </c>
      <c r="F3" s="4" t="n">
        <v>289978.0</v>
      </c>
      <c r="G3" s="4" t="n">
        <v>286775.0</v>
      </c>
      <c r="H3" s="4" t="n">
        <v>254017.0</v>
      </c>
      <c r="I3" s="4" t="n">
        <v>65729.0</v>
      </c>
      <c r="J3" s="4" t="n">
        <v>13875.0</v>
      </c>
      <c r="K3" s="4" t="n">
        <v>2551.0</v>
      </c>
      <c r="L3" s="4" t="n">
        <v>1781.0</v>
      </c>
      <c r="M3" s="4" t="n">
        <v>48660.0</v>
      </c>
      <c r="N3" s="11" t="n">
        <f>SUM(D3:M3)</f>
        <v>1170176.0</v>
      </c>
      <c r="O3" s="4" t="n">
        <v>8471339.0</v>
      </c>
      <c r="P3" s="4" t="n">
        <v>5031607.0</v>
      </c>
      <c r="Q3" s="11" t="n">
        <f>SUM(D3:L3)</f>
        <v>1121516.0</v>
      </c>
      <c r="R3" s="6" t="n">
        <f ref="R3:R48" si="0" t="shared">IF(P3&lt;&gt;0,P3/SUM(D3:L3),0)</f>
        <v>4.486433541741714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23339.0</v>
      </c>
      <c r="E4" s="5" t="n">
        <v>22735.0</v>
      </c>
      <c r="F4" s="5" t="n">
        <v>29881.0</v>
      </c>
      <c r="G4" s="5" t="n">
        <v>33647.0</v>
      </c>
      <c r="H4" s="5" t="n">
        <v>67786.0</v>
      </c>
      <c r="I4" s="5" t="n">
        <v>54816.0</v>
      </c>
      <c r="J4" s="5" t="n">
        <v>21529.0</v>
      </c>
      <c r="K4" s="5" t="n">
        <v>12180.0</v>
      </c>
      <c r="L4" s="5" t="n">
        <v>11066.0</v>
      </c>
      <c r="M4" s="5" t="n">
        <v>99252.0</v>
      </c>
      <c r="N4" s="11" t="n">
        <f ref="N4:N14" si="1" t="shared">SUM(D4:M4)</f>
        <v>376231.0</v>
      </c>
      <c r="O4" s="5" t="n">
        <v>1.213976E7</v>
      </c>
      <c r="P4" s="5" t="n">
        <v>3196545.0</v>
      </c>
      <c r="Q4" s="11" t="n">
        <f ref="Q4:Q48" si="2" t="shared">SUM(D4:L4)</f>
        <v>276979.0</v>
      </c>
      <c r="R4" s="6" t="n">
        <f si="0" t="shared"/>
        <v>11.540748576606891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65115.0</v>
      </c>
      <c r="E5" s="5" t="n">
        <v>332163.0</v>
      </c>
      <c r="F5" s="5" t="n">
        <v>396306.0</v>
      </c>
      <c r="G5" s="5" t="n">
        <v>137773.0</v>
      </c>
      <c r="H5" s="5" t="n">
        <v>91112.0</v>
      </c>
      <c r="I5" s="5" t="n">
        <v>40930.0</v>
      </c>
      <c r="J5" s="5" t="n">
        <v>19676.0</v>
      </c>
      <c r="K5" s="5" t="n">
        <v>16170.0</v>
      </c>
      <c r="L5" s="5" t="n">
        <v>10271.0</v>
      </c>
      <c r="M5" s="5" t="n">
        <v>66772.0</v>
      </c>
      <c r="N5" s="11" t="n">
        <f si="1" t="shared"/>
        <v>1176288.0</v>
      </c>
      <c r="O5" s="5" t="n">
        <v>9472167.0</v>
      </c>
      <c r="P5" s="5" t="n">
        <v>5326027.0</v>
      </c>
      <c r="Q5" s="11" t="n">
        <f si="2" t="shared"/>
        <v>1109516.0</v>
      </c>
      <c r="R5" s="6" t="n">
        <f si="0" t="shared"/>
        <v>4.800315633122911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22889.0</v>
      </c>
      <c r="E6" s="5" t="n">
        <v>129180.0</v>
      </c>
      <c r="F6" s="5" t="n">
        <v>468496.0</v>
      </c>
      <c r="G6" s="5" t="n">
        <v>142717.0</v>
      </c>
      <c r="H6" s="5" t="n">
        <v>63687.0</v>
      </c>
      <c r="I6" s="5" t="n">
        <v>17457.0</v>
      </c>
      <c r="J6" s="5" t="n">
        <v>7447.0</v>
      </c>
      <c r="K6" s="5" t="n">
        <v>5925.0</v>
      </c>
      <c r="L6" s="5" t="n">
        <v>3863.0</v>
      </c>
      <c r="M6" s="5" t="n">
        <v>18954.0</v>
      </c>
      <c r="N6" s="11" t="n">
        <f si="1" t="shared"/>
        <v>880615.0</v>
      </c>
      <c r="O6" s="5" t="n">
        <v>4976152.0</v>
      </c>
      <c r="P6" s="5" t="n">
        <v>3505070.0</v>
      </c>
      <c r="Q6" s="11" t="n">
        <f si="2" t="shared"/>
        <v>861661.0</v>
      </c>
      <c r="R6" s="6" t="n">
        <f si="0" t="shared"/>
        <v>4.067806248629101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1861.0</v>
      </c>
      <c r="E7" s="5" t="n">
        <v>1956.0</v>
      </c>
      <c r="F7" s="5" t="n">
        <v>3087.0</v>
      </c>
      <c r="G7" s="5" t="n">
        <v>3019.0</v>
      </c>
      <c r="H7" s="5" t="n">
        <v>5713.0</v>
      </c>
      <c r="I7" s="5" t="n">
        <v>4424.0</v>
      </c>
      <c r="J7" s="5" t="n">
        <v>2195.0</v>
      </c>
      <c r="K7" s="5" t="n">
        <v>2272.0</v>
      </c>
      <c r="L7" s="5" t="n">
        <v>1427.0</v>
      </c>
      <c r="M7" s="5" t="n">
        <v>8312.0</v>
      </c>
      <c r="N7" s="11" t="n">
        <f si="1" t="shared"/>
        <v>34266.0</v>
      </c>
      <c r="O7" s="5" t="n">
        <v>2236838.0</v>
      </c>
      <c r="P7" s="5" t="n">
        <v>373932.0</v>
      </c>
      <c r="Q7" s="11" t="n">
        <f si="2" t="shared"/>
        <v>25954.0</v>
      </c>
      <c r="R7" s="6" t="n">
        <f si="0" t="shared"/>
        <v>14.407490174924867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853.0</v>
      </c>
      <c r="E8" s="5" t="n">
        <v>1608.0</v>
      </c>
      <c r="F8" s="5" t="n">
        <v>2075.0</v>
      </c>
      <c r="G8" s="5" t="n">
        <v>1972.0</v>
      </c>
      <c r="H8" s="5" t="n">
        <v>3632.0</v>
      </c>
      <c r="I8" s="5" t="n">
        <v>3059.0</v>
      </c>
      <c r="J8" s="5" t="n">
        <v>1637.0</v>
      </c>
      <c r="K8" s="5" t="n">
        <v>619.0</v>
      </c>
      <c r="L8" s="5" t="n">
        <v>402.0</v>
      </c>
      <c r="M8" s="5" t="n">
        <v>1771.0</v>
      </c>
      <c r="N8" s="11" t="n">
        <f si="1" t="shared"/>
        <v>17628.0</v>
      </c>
      <c r="O8" s="5" t="n">
        <v>435345.0</v>
      </c>
      <c r="P8" s="5" t="n">
        <v>167481.0</v>
      </c>
      <c r="Q8" s="11" t="n">
        <f si="2" t="shared"/>
        <v>15857.0</v>
      </c>
      <c r="R8" s="6" t="n">
        <f si="0" t="shared"/>
        <v>10.561960017657817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10770.0</v>
      </c>
      <c r="E9" s="5" t="n">
        <v>10665.0</v>
      </c>
      <c r="F9" s="5" t="n">
        <v>26217.0</v>
      </c>
      <c r="G9" s="5" t="n">
        <v>48626.0</v>
      </c>
      <c r="H9" s="5" t="n">
        <v>164166.0</v>
      </c>
      <c r="I9" s="5" t="n">
        <v>63958.0</v>
      </c>
      <c r="J9" s="5" t="n">
        <v>15216.0</v>
      </c>
      <c r="K9" s="5" t="n">
        <v>8984.0</v>
      </c>
      <c r="L9" s="5" t="n">
        <v>5938.0</v>
      </c>
      <c r="M9" s="5" t="n">
        <v>35361.0</v>
      </c>
      <c r="N9" s="11" t="n">
        <f si="1" t="shared"/>
        <v>389901.0</v>
      </c>
      <c r="O9" s="5" t="n">
        <v>1.1525051E7</v>
      </c>
      <c r="P9" s="5" t="n">
        <v>3097534.0</v>
      </c>
      <c r="Q9" s="11" t="n">
        <f si="2" t="shared"/>
        <v>354540.0</v>
      </c>
      <c r="R9" s="6" t="n">
        <f si="0" t="shared"/>
        <v>8.736768770801602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7955.0</v>
      </c>
      <c r="E10" s="5" t="n">
        <v>17247.0</v>
      </c>
      <c r="F10" s="5" t="n">
        <v>35214.0</v>
      </c>
      <c r="G10" s="5" t="n">
        <v>54478.0</v>
      </c>
      <c r="H10" s="5" t="n">
        <v>152013.0</v>
      </c>
      <c r="I10" s="5" t="n">
        <v>89788.0</v>
      </c>
      <c r="J10" s="5" t="n">
        <v>9800.0</v>
      </c>
      <c r="K10" s="5" t="n">
        <v>2486.0</v>
      </c>
      <c r="L10" s="5" t="n">
        <v>1011.0</v>
      </c>
      <c r="M10" s="5" t="n">
        <v>5833.0</v>
      </c>
      <c r="N10" s="11" t="n">
        <f si="1" t="shared"/>
        <v>375825.0</v>
      </c>
      <c r="O10" s="5" t="n">
        <v>2979457.0</v>
      </c>
      <c r="P10" s="5" t="n">
        <v>2531569.0</v>
      </c>
      <c r="Q10" s="11" t="n">
        <f si="2" t="shared"/>
        <v>369992.0</v>
      </c>
      <c r="R10" s="6" t="n">
        <f si="0" t="shared"/>
        <v>6.842226318406884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7904.0</v>
      </c>
      <c r="E11" s="5" t="n">
        <v>3262.0</v>
      </c>
      <c r="F11" s="5" t="n">
        <v>6160.0</v>
      </c>
      <c r="G11" s="5" t="n">
        <v>8554.0</v>
      </c>
      <c r="H11" s="5" t="n">
        <v>25209.0</v>
      </c>
      <c r="I11" s="5" t="n">
        <v>23999.0</v>
      </c>
      <c r="J11" s="5" t="n">
        <v>7193.0</v>
      </c>
      <c r="K11" s="5" t="n">
        <v>6415.0</v>
      </c>
      <c r="L11" s="5" t="n">
        <v>3007.0</v>
      </c>
      <c r="M11" s="5" t="n">
        <v>72236.0</v>
      </c>
      <c r="N11" s="11" t="n">
        <f si="1" t="shared"/>
        <v>163939.0</v>
      </c>
      <c r="O11" s="5" t="n">
        <v>9.4572803E7</v>
      </c>
      <c r="P11" s="5" t="n">
        <v>1147514.0</v>
      </c>
      <c r="Q11" s="11" t="n">
        <f si="2" t="shared"/>
        <v>91703.0</v>
      </c>
      <c r="R11" s="6" t="n">
        <f si="0" t="shared"/>
        <v>12.513374698755765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12412.0</v>
      </c>
      <c r="E12" s="5" t="n">
        <v>26985.0</v>
      </c>
      <c r="F12" s="5" t="n">
        <v>80427.0</v>
      </c>
      <c r="G12" s="5" t="n">
        <v>75084.0</v>
      </c>
      <c r="H12" s="5" t="n">
        <v>72275.0</v>
      </c>
      <c r="I12" s="5" t="n">
        <v>38187.0</v>
      </c>
      <c r="J12" s="5" t="n">
        <v>3944.0</v>
      </c>
      <c r="K12" s="5" t="n">
        <v>4982.0</v>
      </c>
      <c r="L12" s="5" t="n">
        <v>2909.0</v>
      </c>
      <c r="M12" s="5" t="n">
        <v>78569.0</v>
      </c>
      <c r="N12" s="11" t="n">
        <f si="1" t="shared"/>
        <v>395774.0</v>
      </c>
      <c r="O12" s="5" t="n">
        <v>6.4643945E7</v>
      </c>
      <c r="P12" s="5" t="n">
        <v>1978758.0</v>
      </c>
      <c r="Q12" s="11" t="n">
        <f si="2" t="shared"/>
        <v>317205.0</v>
      </c>
      <c r="R12" s="6" t="n">
        <f si="0" t="shared"/>
        <v>6.238104695701518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6163.0</v>
      </c>
      <c r="E13" s="5" t="n">
        <v>26027.0</v>
      </c>
      <c r="F13" s="5" t="n">
        <v>78573.0</v>
      </c>
      <c r="G13" s="5" t="n">
        <v>56224.0</v>
      </c>
      <c r="H13" s="5" t="n">
        <v>41560.0</v>
      </c>
      <c r="I13" s="5" t="n">
        <v>82920.0</v>
      </c>
      <c r="J13" s="5" t="n">
        <v>4512.0</v>
      </c>
      <c r="K13" s="5" t="n">
        <v>4311.0</v>
      </c>
      <c r="L13" s="5" t="n">
        <v>3163.0</v>
      </c>
      <c r="M13" s="5" t="n">
        <v>42416.0</v>
      </c>
      <c r="N13" s="11" t="n">
        <f si="1" t="shared"/>
        <v>345869.0</v>
      </c>
      <c r="O13" s="5" t="n">
        <v>3.1784499E7</v>
      </c>
      <c r="P13" s="5" t="n">
        <v>2302602.0</v>
      </c>
      <c r="Q13" s="11" t="n">
        <f si="2" t="shared"/>
        <v>303453.0</v>
      </c>
      <c r="R13" s="6" t="n">
        <f si="0" t="shared"/>
        <v>7.588002095876462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2071.0</v>
      </c>
      <c r="E14" s="5" t="n">
        <v>5219.0</v>
      </c>
      <c r="F14" s="5" t="n">
        <v>18164.0</v>
      </c>
      <c r="G14" s="5" t="n">
        <v>54835.0</v>
      </c>
      <c r="H14" s="5" t="n">
        <v>20509.0</v>
      </c>
      <c r="I14" s="5" t="n">
        <v>16436.0</v>
      </c>
      <c r="J14" s="5" t="n">
        <v>8760.0</v>
      </c>
      <c r="K14" s="5" t="n">
        <v>11523.0</v>
      </c>
      <c r="L14" s="5" t="n">
        <v>15321.0</v>
      </c>
      <c r="M14" s="5" t="n">
        <v>157246.0</v>
      </c>
      <c r="N14" s="11" t="n">
        <f si="1" t="shared"/>
        <v>310084.0</v>
      </c>
      <c r="O14" s="5" t="n">
        <v>1.13047217E8</v>
      </c>
      <c r="P14" s="5" t="n">
        <v>2542228.0</v>
      </c>
      <c r="Q14" s="11" t="n">
        <f si="2" t="shared"/>
        <v>152838.0</v>
      </c>
      <c r="R14" s="6" t="n">
        <f si="0" t="shared"/>
        <v>16.633481202318794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844.0</v>
      </c>
      <c r="E15" s="5" t="n">
        <f ref="E15:M15" si="3" t="shared">E16-E9-E10-E11-E12-E13-E14</f>
        <v>648.0</v>
      </c>
      <c r="F15" s="5" t="n">
        <f si="3" t="shared"/>
        <v>1427.0</v>
      </c>
      <c r="G15" s="5" t="n">
        <f si="3" t="shared"/>
        <v>2999.0</v>
      </c>
      <c r="H15" s="5" t="n">
        <f si="3" t="shared"/>
        <v>4740.0</v>
      </c>
      <c r="I15" s="5" t="n">
        <f si="3" t="shared"/>
        <v>3751.0</v>
      </c>
      <c r="J15" s="5" t="n">
        <f si="3" t="shared"/>
        <v>1496.0</v>
      </c>
      <c r="K15" s="5" t="n">
        <f si="3" t="shared"/>
        <v>894.0</v>
      </c>
      <c r="L15" s="5" t="n">
        <f si="3" t="shared"/>
        <v>745.0</v>
      </c>
      <c r="M15" s="5" t="n">
        <f si="3" t="shared"/>
        <v>3351.0</v>
      </c>
      <c r="N15" s="5" t="n">
        <f ref="N15" si="4" t="shared">N16-N9-N10-N11-N12-N13-N14</f>
        <v>20895.0</v>
      </c>
      <c r="O15" s="5" t="n">
        <f>O16-O9-O10-O11-O12-O13-O14</f>
        <v>1315045.0</v>
      </c>
      <c r="P15" s="5" t="n">
        <f>P16-P9-P10-P11-P12-P13-P14</f>
        <v>225439.0</v>
      </c>
      <c r="Q15" s="11" t="n">
        <f si="2" t="shared"/>
        <v>17544.0</v>
      </c>
      <c r="R15" s="6" t="n">
        <f si="0" t="shared"/>
        <v>12.849920200638396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48119.0</v>
      </c>
      <c r="E16" s="5" t="n">
        <v>90053.0</v>
      </c>
      <c r="F16" s="5" t="n">
        <v>246182.0</v>
      </c>
      <c r="G16" s="5" t="n">
        <v>300800.0</v>
      </c>
      <c r="H16" s="5" t="n">
        <v>480472.0</v>
      </c>
      <c r="I16" s="5" t="n">
        <v>319039.0</v>
      </c>
      <c r="J16" s="5" t="n">
        <v>50921.0</v>
      </c>
      <c r="K16" s="5" t="n">
        <v>39595.0</v>
      </c>
      <c r="L16" s="5" t="n">
        <v>32094.0</v>
      </c>
      <c r="M16" s="5" t="n">
        <v>395012.0</v>
      </c>
      <c r="N16" s="11" t="n">
        <f ref="N16:N48" si="5" t="shared">SUM(D16:M16)</f>
        <v>2002287.0</v>
      </c>
      <c r="O16" s="5" t="n">
        <v>3.19868017E8</v>
      </c>
      <c r="P16" s="5" t="n">
        <v>1.3825644E7</v>
      </c>
      <c r="Q16" s="11" t="n">
        <f si="2" t="shared"/>
        <v>1607275.0</v>
      </c>
      <c r="R16" s="6" t="n">
        <f si="0" t="shared"/>
        <v>8.601915664712013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4288.0</v>
      </c>
      <c r="E17" s="5" t="n">
        <f ref="E17:M17" si="6" t="shared">E18-E16-E3-E4-E5-E6-E7-E8</f>
        <v>12197.0</v>
      </c>
      <c r="F17" s="5" t="n">
        <f si="6" t="shared"/>
        <v>14435.0</v>
      </c>
      <c r="G17" s="5" t="n">
        <f si="6" t="shared"/>
        <v>9871.0</v>
      </c>
      <c r="H17" s="5" t="n">
        <f si="6" t="shared"/>
        <v>10876.0</v>
      </c>
      <c r="I17" s="5" t="n">
        <f si="6" t="shared"/>
        <v>6379.0</v>
      </c>
      <c r="J17" s="5" t="n">
        <f si="6" t="shared"/>
        <v>2036.0</v>
      </c>
      <c r="K17" s="5" t="n">
        <f si="6" t="shared"/>
        <v>1177.0</v>
      </c>
      <c r="L17" s="5" t="n">
        <f si="6" t="shared"/>
        <v>627.0</v>
      </c>
      <c r="M17" s="5" t="n">
        <f si="6" t="shared"/>
        <v>3938.0</v>
      </c>
      <c r="N17" s="11" t="n">
        <f si="5" t="shared"/>
        <v>65824.0</v>
      </c>
      <c r="O17" s="5" t="n">
        <f>O18-O16-O3-O4-O5-O6-O7-O8</f>
        <v>1303145.0</v>
      </c>
      <c r="P17" s="5" t="n">
        <f>P18-P16-P3-P4-P5-P6-P7-P8</f>
        <v>388773.0</v>
      </c>
      <c r="Q17" s="11" t="n">
        <f si="2" t="shared"/>
        <v>61886.0</v>
      </c>
      <c r="R17" s="6" t="n">
        <f si="0" t="shared"/>
        <v>6.282083185211518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208522.0</v>
      </c>
      <c r="E18" s="5" t="n">
        <v>754644.0</v>
      </c>
      <c r="F18" s="5" t="n">
        <v>1450440.0</v>
      </c>
      <c r="G18" s="5" t="n">
        <v>916574.0</v>
      </c>
      <c r="H18" s="5" t="n">
        <v>977295.0</v>
      </c>
      <c r="I18" s="5" t="n">
        <v>511833.0</v>
      </c>
      <c r="J18" s="5" t="n">
        <v>119316.0</v>
      </c>
      <c r="K18" s="5" t="n">
        <v>80489.0</v>
      </c>
      <c r="L18" s="5" t="n">
        <v>61531.0</v>
      </c>
      <c r="M18" s="5" t="n">
        <v>642671.0</v>
      </c>
      <c r="N18" s="11" t="n">
        <f si="5" t="shared"/>
        <v>5723315.0</v>
      </c>
      <c r="O18" s="5" t="n">
        <v>3.58902763E8</v>
      </c>
      <c r="P18" s="5" t="n">
        <v>3.1815079E7</v>
      </c>
      <c r="Q18" s="11" t="n">
        <f si="2" t="shared"/>
        <v>5080644.0</v>
      </c>
      <c r="R18" s="6" t="n">
        <f si="0" t="shared"/>
        <v>6.262016980524516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7661.0</v>
      </c>
      <c r="E19" s="5" t="n">
        <v>7132.0</v>
      </c>
      <c r="F19" s="5" t="n">
        <v>11277.0</v>
      </c>
      <c r="G19" s="5" t="n">
        <v>11033.0</v>
      </c>
      <c r="H19" s="5" t="n">
        <v>18803.0</v>
      </c>
      <c r="I19" s="5" t="n">
        <v>17755.0</v>
      </c>
      <c r="J19" s="5" t="n">
        <v>8344.0</v>
      </c>
      <c r="K19" s="5" t="n">
        <v>3505.0</v>
      </c>
      <c r="L19" s="5" t="n">
        <v>1726.0</v>
      </c>
      <c r="M19" s="5" t="n">
        <v>14259.0</v>
      </c>
      <c r="N19" s="11" t="n">
        <f si="5" t="shared"/>
        <v>101495.0</v>
      </c>
      <c r="O19" s="5" t="n">
        <v>1719361.0</v>
      </c>
      <c r="P19" s="5" t="n">
        <v>858337.0</v>
      </c>
      <c r="Q19" s="11" t="n">
        <f si="2" t="shared"/>
        <v>87236.0</v>
      </c>
      <c r="R19" s="6" t="n">
        <f si="0" t="shared"/>
        <v>9.839252143610436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47631.0</v>
      </c>
      <c r="E20" s="5" t="n">
        <v>39387.0</v>
      </c>
      <c r="F20" s="5" t="n">
        <v>56908.0</v>
      </c>
      <c r="G20" s="5" t="n">
        <v>52629.0</v>
      </c>
      <c r="H20" s="5" t="n">
        <v>112246.0</v>
      </c>
      <c r="I20" s="5" t="n">
        <v>120233.0</v>
      </c>
      <c r="J20" s="5" t="n">
        <v>48038.0</v>
      </c>
      <c r="K20" s="5" t="n">
        <v>21980.0</v>
      </c>
      <c r="L20" s="5" t="n">
        <v>10818.0</v>
      </c>
      <c r="M20" s="5" t="n">
        <v>67617.0</v>
      </c>
      <c r="N20" s="11" t="n">
        <f si="5" t="shared"/>
        <v>577487.0</v>
      </c>
      <c r="O20" s="5" t="n">
        <v>8659964.0</v>
      </c>
      <c r="P20" s="5" t="n">
        <v>5254606.0</v>
      </c>
      <c r="Q20" s="11" t="n">
        <f si="2" t="shared"/>
        <v>509870.0</v>
      </c>
      <c r="R20" s="6" t="n">
        <f si="0" t="shared"/>
        <v>10.305775982113088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201.0</v>
      </c>
      <c r="E21" s="5" t="n">
        <v>309.0</v>
      </c>
      <c r="F21" s="5" t="n">
        <v>468.0</v>
      </c>
      <c r="G21" s="5" t="n">
        <v>291.0</v>
      </c>
      <c r="H21" s="5" t="n">
        <v>697.0</v>
      </c>
      <c r="I21" s="5" t="n">
        <v>505.0</v>
      </c>
      <c r="J21" s="5" t="n">
        <v>342.0</v>
      </c>
      <c r="K21" s="5" t="n">
        <v>187.0</v>
      </c>
      <c r="L21" s="5" t="n">
        <v>124.0</v>
      </c>
      <c r="M21" s="5" t="n">
        <v>821.0</v>
      </c>
      <c r="N21" s="11" t="n">
        <f si="5" t="shared"/>
        <v>3945.0</v>
      </c>
      <c r="O21" s="5" t="n">
        <v>119435.0</v>
      </c>
      <c r="P21" s="5" t="n">
        <v>38241.0</v>
      </c>
      <c r="Q21" s="11" t="n">
        <f si="2" t="shared"/>
        <v>3124.0</v>
      </c>
      <c r="R21" s="6" t="n">
        <f si="0" t="shared"/>
        <v>12.241037131882202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189.0</v>
      </c>
      <c r="E22" s="5" t="n">
        <v>251.0</v>
      </c>
      <c r="F22" s="5" t="n">
        <v>363.0</v>
      </c>
      <c r="G22" s="5" t="n">
        <v>280.0</v>
      </c>
      <c r="H22" s="5" t="n">
        <v>704.0</v>
      </c>
      <c r="I22" s="5" t="n">
        <v>629.0</v>
      </c>
      <c r="J22" s="5" t="n">
        <v>357.0</v>
      </c>
      <c r="K22" s="5" t="n">
        <v>256.0</v>
      </c>
      <c r="L22" s="5" t="n">
        <v>147.0</v>
      </c>
      <c r="M22" s="5" t="n">
        <v>512.0</v>
      </c>
      <c r="N22" s="11" t="n">
        <f si="5" t="shared"/>
        <v>3688.0</v>
      </c>
      <c r="O22" s="5" t="n">
        <v>154657.0</v>
      </c>
      <c r="P22" s="5" t="n">
        <v>44131.0</v>
      </c>
      <c r="Q22" s="11" t="n">
        <f si="2" t="shared"/>
        <v>3176.0</v>
      </c>
      <c r="R22" s="6" t="n">
        <f si="0" t="shared"/>
        <v>13.89515113350126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24.0</v>
      </c>
      <c r="E23" s="5" t="n">
        <v>61.0</v>
      </c>
      <c r="F23" s="5" t="n">
        <v>119.0</v>
      </c>
      <c r="G23" s="5" t="n">
        <v>58.0</v>
      </c>
      <c r="H23" s="5" t="n">
        <v>169.0</v>
      </c>
      <c r="I23" s="5" t="n">
        <v>182.0</v>
      </c>
      <c r="J23" s="5" t="n">
        <v>125.0</v>
      </c>
      <c r="K23" s="5" t="n">
        <v>90.0</v>
      </c>
      <c r="L23" s="5" t="n">
        <v>36.0</v>
      </c>
      <c r="M23" s="5" t="n">
        <v>128.0</v>
      </c>
      <c r="N23" s="11" t="n">
        <f si="5" t="shared"/>
        <v>992.0</v>
      </c>
      <c r="O23" s="5" t="n">
        <v>35658.0</v>
      </c>
      <c r="P23" s="5" t="n">
        <v>12880.0</v>
      </c>
      <c r="Q23" s="11" t="n">
        <f si="2" t="shared"/>
        <v>864.0</v>
      </c>
      <c r="R23" s="6" t="n">
        <f si="0" t="shared"/>
        <v>14.907407407407407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457.0</v>
      </c>
      <c r="E24" s="5" t="n">
        <f ref="E24:M24" si="7" t="shared">E25-E19-E20-E21-E22-E23</f>
        <v>536.0</v>
      </c>
      <c r="F24" s="5" t="n">
        <f si="7" t="shared"/>
        <v>720.0</v>
      </c>
      <c r="G24" s="5" t="n">
        <f si="7" t="shared"/>
        <v>718.0</v>
      </c>
      <c r="H24" s="5" t="n">
        <f si="7" t="shared"/>
        <v>1148.0</v>
      </c>
      <c r="I24" s="5" t="n">
        <f si="7" t="shared"/>
        <v>1503.0</v>
      </c>
      <c r="J24" s="5" t="n">
        <f si="7" t="shared"/>
        <v>1039.0</v>
      </c>
      <c r="K24" s="5" t="n">
        <f si="7" t="shared"/>
        <v>782.0</v>
      </c>
      <c r="L24" s="5" t="n">
        <f si="7" t="shared"/>
        <v>682.0</v>
      </c>
      <c r="M24" s="5" t="n">
        <f si="7" t="shared"/>
        <v>3091.0</v>
      </c>
      <c r="N24" s="11" t="n">
        <f si="5" t="shared"/>
        <v>10676.0</v>
      </c>
      <c r="O24" s="5" t="n">
        <f>O25-O19-O20-O21-O22-O23</f>
        <v>1109873.0</v>
      </c>
      <c r="P24" s="5" t="n">
        <f>P25-P19-P20-P21-P22-P23</f>
        <v>139834.0</v>
      </c>
      <c r="Q24" s="11" t="n">
        <f si="2" t="shared"/>
        <v>7585.0</v>
      </c>
      <c r="R24" s="6" t="n">
        <f si="0" t="shared"/>
        <v>18.43559657218194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56163.0</v>
      </c>
      <c r="E25" s="5" t="n">
        <v>47676.0</v>
      </c>
      <c r="F25" s="5" t="n">
        <v>69855.0</v>
      </c>
      <c r="G25" s="5" t="n">
        <v>65009.0</v>
      </c>
      <c r="H25" s="5" t="n">
        <v>133767.0</v>
      </c>
      <c r="I25" s="5" t="n">
        <v>140807.0</v>
      </c>
      <c r="J25" s="5" t="n">
        <v>58245.0</v>
      </c>
      <c r="K25" s="5" t="n">
        <v>26800.0</v>
      </c>
      <c r="L25" s="5" t="n">
        <v>13533.0</v>
      </c>
      <c r="M25" s="5" t="n">
        <v>86428.0</v>
      </c>
      <c r="N25" s="11" t="n">
        <f si="5" t="shared"/>
        <v>698283.0</v>
      </c>
      <c r="O25" s="5" t="n">
        <v>1.1798948E7</v>
      </c>
      <c r="P25" s="5" t="n">
        <v>6348029.0</v>
      </c>
      <c r="Q25" s="11" t="n">
        <f si="2" t="shared"/>
        <v>611855.0</v>
      </c>
      <c r="R25" s="6" t="n">
        <f si="0" t="shared"/>
        <v>10.375054547237498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438.0</v>
      </c>
      <c r="E26" s="5" t="n">
        <v>448.0</v>
      </c>
      <c r="F26" s="5" t="n">
        <v>558.0</v>
      </c>
      <c r="G26" s="5" t="n">
        <v>512.0</v>
      </c>
      <c r="H26" s="5" t="n">
        <v>1023.0</v>
      </c>
      <c r="I26" s="5" t="n">
        <v>1748.0</v>
      </c>
      <c r="J26" s="5" t="n">
        <v>899.0</v>
      </c>
      <c r="K26" s="5" t="n">
        <v>546.0</v>
      </c>
      <c r="L26" s="5" t="n">
        <v>261.0</v>
      </c>
      <c r="M26" s="5" t="n">
        <v>760.0</v>
      </c>
      <c r="N26" s="11" t="n">
        <f si="5" t="shared"/>
        <v>7193.0</v>
      </c>
      <c r="O26" s="5" t="n">
        <v>155651.0</v>
      </c>
      <c r="P26" s="5" t="n">
        <v>92296.0</v>
      </c>
      <c r="Q26" s="11" t="n">
        <f si="2" t="shared"/>
        <v>6433.0</v>
      </c>
      <c r="R26" s="6" t="n">
        <f si="0" t="shared"/>
        <v>14.347271879371988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2192.0</v>
      </c>
      <c r="E27" s="5" t="n">
        <v>2793.0</v>
      </c>
      <c r="F27" s="5" t="n">
        <v>3267.0</v>
      </c>
      <c r="G27" s="5" t="n">
        <v>2939.0</v>
      </c>
      <c r="H27" s="5" t="n">
        <v>6842.0</v>
      </c>
      <c r="I27" s="5" t="n">
        <v>11280.0</v>
      </c>
      <c r="J27" s="5" t="n">
        <v>5607.0</v>
      </c>
      <c r="K27" s="5" t="n">
        <v>3194.0</v>
      </c>
      <c r="L27" s="5" t="n">
        <v>1807.0</v>
      </c>
      <c r="M27" s="5" t="n">
        <v>5861.0</v>
      </c>
      <c r="N27" s="11" t="n">
        <f si="5" t="shared"/>
        <v>45782.0</v>
      </c>
      <c r="O27" s="5" t="n">
        <v>1147366.0</v>
      </c>
      <c r="P27" s="5" t="n">
        <v>588691.0</v>
      </c>
      <c r="Q27" s="11" t="n">
        <f si="2" t="shared"/>
        <v>39921.0</v>
      </c>
      <c r="R27" s="6" t="n">
        <f si="0" t="shared"/>
        <v>14.74639913829814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4972.0</v>
      </c>
      <c r="E28" s="5" t="n">
        <v>3832.0</v>
      </c>
      <c r="F28" s="5" t="n">
        <v>5160.0</v>
      </c>
      <c r="G28" s="5" t="n">
        <v>4325.0</v>
      </c>
      <c r="H28" s="5" t="n">
        <v>9487.0</v>
      </c>
      <c r="I28" s="5" t="n">
        <v>14812.0</v>
      </c>
      <c r="J28" s="5" t="n">
        <v>7836.0</v>
      </c>
      <c r="K28" s="5" t="n">
        <v>2669.0</v>
      </c>
      <c r="L28" s="5" t="n">
        <v>1376.0</v>
      </c>
      <c r="M28" s="5" t="n">
        <v>13496.0</v>
      </c>
      <c r="N28" s="11" t="n">
        <f si="5" t="shared"/>
        <v>67965.0</v>
      </c>
      <c r="O28" s="5" t="n">
        <v>984272.0</v>
      </c>
      <c r="P28" s="5" t="n">
        <v>647979.0</v>
      </c>
      <c r="Q28" s="11" t="n">
        <f si="2" t="shared"/>
        <v>54469.0</v>
      </c>
      <c r="R28" s="6" t="n">
        <f si="0" t="shared"/>
        <v>11.896289632635076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1175.0</v>
      </c>
      <c r="E29" s="5" t="n">
        <v>1547.0</v>
      </c>
      <c r="F29" s="5" t="n">
        <v>1786.0</v>
      </c>
      <c r="G29" s="5" t="n">
        <v>1166.0</v>
      </c>
      <c r="H29" s="5" t="n">
        <v>2561.0</v>
      </c>
      <c r="I29" s="5" t="n">
        <v>2558.0</v>
      </c>
      <c r="J29" s="5" t="n">
        <v>1033.0</v>
      </c>
      <c r="K29" s="5" t="n">
        <v>662.0</v>
      </c>
      <c r="L29" s="5" t="n">
        <v>417.0</v>
      </c>
      <c r="M29" s="5" t="n">
        <v>2329.0</v>
      </c>
      <c r="N29" s="11" t="n">
        <f si="5" t="shared"/>
        <v>15234.0</v>
      </c>
      <c r="O29" s="5" t="n">
        <v>301157.0</v>
      </c>
      <c r="P29" s="5" t="n">
        <v>139612.0</v>
      </c>
      <c r="Q29" s="11" t="n">
        <f si="2" t="shared"/>
        <v>12905.0</v>
      </c>
      <c r="R29" s="6" t="n">
        <f si="0" t="shared"/>
        <v>10.818442464161178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1358.0</v>
      </c>
      <c r="E30" s="5" t="n">
        <v>1430.0</v>
      </c>
      <c r="F30" s="5" t="n">
        <v>1889.0</v>
      </c>
      <c r="G30" s="5" t="n">
        <v>1812.0</v>
      </c>
      <c r="H30" s="5" t="n">
        <v>3864.0</v>
      </c>
      <c r="I30" s="5" t="n">
        <v>5118.0</v>
      </c>
      <c r="J30" s="5" t="n">
        <v>3209.0</v>
      </c>
      <c r="K30" s="5" t="n">
        <v>1043.0</v>
      </c>
      <c r="L30" s="5" t="n">
        <v>445.0</v>
      </c>
      <c r="M30" s="5" t="n">
        <v>2268.0</v>
      </c>
      <c r="N30" s="11" t="n">
        <f si="5" t="shared"/>
        <v>22436.0</v>
      </c>
      <c r="O30" s="5" t="n">
        <v>353257.0</v>
      </c>
      <c r="P30" s="5" t="n">
        <v>241940.0</v>
      </c>
      <c r="Q30" s="11" t="n">
        <f si="2" t="shared"/>
        <v>20168.0</v>
      </c>
      <c r="R30" s="6" t="n">
        <f si="0" t="shared"/>
        <v>11.996231654105515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618.0</v>
      </c>
      <c r="E31" s="5" t="n">
        <v>815.0</v>
      </c>
      <c r="F31" s="5" t="n">
        <v>975.0</v>
      </c>
      <c r="G31" s="5" t="n">
        <v>965.0</v>
      </c>
      <c r="H31" s="5" t="n">
        <v>2091.0</v>
      </c>
      <c r="I31" s="5" t="n">
        <v>3057.0</v>
      </c>
      <c r="J31" s="5" t="n">
        <v>1426.0</v>
      </c>
      <c r="K31" s="5" t="n">
        <v>414.0</v>
      </c>
      <c r="L31" s="5" t="n">
        <v>183.0</v>
      </c>
      <c r="M31" s="5" t="n">
        <v>847.0</v>
      </c>
      <c r="N31" s="11" t="n">
        <f si="5" t="shared"/>
        <v>11391.0</v>
      </c>
      <c r="O31" s="5" t="n">
        <v>160034.0</v>
      </c>
      <c r="P31" s="5" t="n">
        <v>116647.0</v>
      </c>
      <c r="Q31" s="11" t="n">
        <f si="2" t="shared"/>
        <v>10544.0</v>
      </c>
      <c r="R31" s="6" t="n">
        <f si="0" t="shared"/>
        <v>11.062879362670714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714.0</v>
      </c>
      <c r="E32" s="5" t="n">
        <v>904.0</v>
      </c>
      <c r="F32" s="5" t="n">
        <v>1083.0</v>
      </c>
      <c r="G32" s="5" t="n">
        <v>919.0</v>
      </c>
      <c r="H32" s="5" t="n">
        <v>1923.0</v>
      </c>
      <c r="I32" s="5" t="n">
        <v>2529.0</v>
      </c>
      <c r="J32" s="5" t="n">
        <v>1083.0</v>
      </c>
      <c r="K32" s="5" t="n">
        <v>707.0</v>
      </c>
      <c r="L32" s="5" t="n">
        <v>366.0</v>
      </c>
      <c r="M32" s="5" t="n">
        <v>1341.0</v>
      </c>
      <c r="N32" s="11" t="n">
        <f si="5" t="shared"/>
        <v>11569.0</v>
      </c>
      <c r="O32" s="5" t="n">
        <v>246866.0</v>
      </c>
      <c r="P32" s="5" t="n">
        <v>128794.0</v>
      </c>
      <c r="Q32" s="11" t="n">
        <f si="2" t="shared"/>
        <v>10228.0</v>
      </c>
      <c r="R32" s="6" t="n">
        <f si="0" t="shared"/>
        <v>12.592295658975361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4945.0</v>
      </c>
      <c r="E33" s="5" t="n">
        <v>4221.0</v>
      </c>
      <c r="F33" s="5" t="n">
        <v>6259.0</v>
      </c>
      <c r="G33" s="5" t="n">
        <v>5674.0</v>
      </c>
      <c r="H33" s="5" t="n">
        <v>10434.0</v>
      </c>
      <c r="I33" s="5" t="n">
        <v>11138.0</v>
      </c>
      <c r="J33" s="5" t="n">
        <v>5694.0</v>
      </c>
      <c r="K33" s="5" t="n">
        <v>3557.0</v>
      </c>
      <c r="L33" s="5" t="n">
        <v>1778.0</v>
      </c>
      <c r="M33" s="5" t="n">
        <v>8433.0</v>
      </c>
      <c r="N33" s="11" t="n">
        <f si="5" t="shared"/>
        <v>62133.0</v>
      </c>
      <c r="O33" s="5" t="n">
        <v>1421888.0</v>
      </c>
      <c r="P33" s="5" t="n">
        <v>646778.0</v>
      </c>
      <c r="Q33" s="11" t="n">
        <f si="2" t="shared"/>
        <v>53700.0</v>
      </c>
      <c r="R33" s="6" t="n">
        <f si="0" t="shared"/>
        <v>12.044283054003724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644.0</v>
      </c>
      <c r="E34" s="5" t="n">
        <v>585.0</v>
      </c>
      <c r="F34" s="5" t="n">
        <v>748.0</v>
      </c>
      <c r="G34" s="5" t="n">
        <v>644.0</v>
      </c>
      <c r="H34" s="5" t="n">
        <v>1197.0</v>
      </c>
      <c r="I34" s="5" t="n">
        <v>2033.0</v>
      </c>
      <c r="J34" s="5" t="n">
        <v>911.0</v>
      </c>
      <c r="K34" s="5" t="n">
        <v>390.0</v>
      </c>
      <c r="L34" s="5" t="n">
        <v>170.0</v>
      </c>
      <c r="M34" s="5" t="n">
        <v>1719.0</v>
      </c>
      <c r="N34" s="11" t="n">
        <f si="5" t="shared"/>
        <v>9041.0</v>
      </c>
      <c r="O34" s="5" t="n">
        <v>131261.0</v>
      </c>
      <c r="P34" s="5" t="n">
        <v>84493.0</v>
      </c>
      <c r="Q34" s="11" t="n">
        <f si="2" t="shared"/>
        <v>7322.0</v>
      </c>
      <c r="R34" s="6" t="n">
        <f si="0" t="shared"/>
        <v>11.539606664845671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280.0</v>
      </c>
      <c r="E35" s="5" t="n">
        <v>139.0</v>
      </c>
      <c r="F35" s="5" t="n">
        <v>139.0</v>
      </c>
      <c r="G35" s="5" t="n">
        <v>99.0</v>
      </c>
      <c r="H35" s="5" t="n">
        <v>205.0</v>
      </c>
      <c r="I35" s="5" t="n">
        <v>207.0</v>
      </c>
      <c r="J35" s="5" t="n">
        <v>76.0</v>
      </c>
      <c r="K35" s="5" t="n">
        <v>39.0</v>
      </c>
      <c r="L35" s="5" t="n">
        <v>19.0</v>
      </c>
      <c r="M35" s="5" t="n">
        <v>323.0</v>
      </c>
      <c r="N35" s="11" t="n">
        <f si="5" t="shared"/>
        <v>1526.0</v>
      </c>
      <c r="O35" s="5" t="n">
        <v>20277.0</v>
      </c>
      <c r="P35" s="5" t="n">
        <v>9434.0</v>
      </c>
      <c r="Q35" s="11" t="n">
        <f si="2" t="shared"/>
        <v>1203.0</v>
      </c>
      <c r="R35" s="6" t="n">
        <f si="0" t="shared"/>
        <v>7.842061512884456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335.0</v>
      </c>
      <c r="E36" s="5" t="n">
        <v>394.0</v>
      </c>
      <c r="F36" s="5" t="n">
        <v>641.0</v>
      </c>
      <c r="G36" s="5" t="n">
        <v>573.0</v>
      </c>
      <c r="H36" s="5" t="n">
        <v>1280.0</v>
      </c>
      <c r="I36" s="5" t="n">
        <v>1503.0</v>
      </c>
      <c r="J36" s="5" t="n">
        <v>764.0</v>
      </c>
      <c r="K36" s="5" t="n">
        <v>344.0</v>
      </c>
      <c r="L36" s="5" t="n">
        <v>175.0</v>
      </c>
      <c r="M36" s="5" t="n">
        <v>385.0</v>
      </c>
      <c r="N36" s="11" t="n">
        <f si="5" t="shared"/>
        <v>6394.0</v>
      </c>
      <c r="O36" s="5" t="n">
        <v>118476.0</v>
      </c>
      <c r="P36" s="5" t="n">
        <v>73707.0</v>
      </c>
      <c r="Q36" s="11" t="n">
        <f si="2" t="shared"/>
        <v>6009.0</v>
      </c>
      <c r="R36" s="6" t="n">
        <f si="0" t="shared"/>
        <v>12.266100848726909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306.0</v>
      </c>
      <c r="E37" s="5" t="n">
        <v>279.0</v>
      </c>
      <c r="F37" s="5" t="n">
        <v>412.0</v>
      </c>
      <c r="G37" s="5" t="n">
        <v>392.0</v>
      </c>
      <c r="H37" s="5" t="n">
        <v>1140.0</v>
      </c>
      <c r="I37" s="5" t="n">
        <v>914.0</v>
      </c>
      <c r="J37" s="5" t="n">
        <v>585.0</v>
      </c>
      <c r="K37" s="5" t="n">
        <v>492.0</v>
      </c>
      <c r="L37" s="5" t="n">
        <v>344.0</v>
      </c>
      <c r="M37" s="5" t="n">
        <v>1279.0</v>
      </c>
      <c r="N37" s="11" t="n">
        <f si="5" t="shared"/>
        <v>6143.0</v>
      </c>
      <c r="O37" s="5" t="n">
        <v>339912.0</v>
      </c>
      <c r="P37" s="5" t="n">
        <v>81917.0</v>
      </c>
      <c r="Q37" s="11" t="n">
        <f si="2" t="shared"/>
        <v>4864.0</v>
      </c>
      <c r="R37" s="6" t="n">
        <f si="0" t="shared"/>
        <v>16.841488486842106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3667.0</v>
      </c>
      <c r="E38" s="5" t="n">
        <f ref="E38:M38" si="8" t="shared">E39-E26-E27-E28-E29-E30-E31-E32-E33-E34-E35-E36-E37</f>
        <v>3316.0</v>
      </c>
      <c r="F38" s="5" t="n">
        <f si="8" t="shared"/>
        <v>4454.0</v>
      </c>
      <c r="G38" s="5" t="n">
        <f si="8" t="shared"/>
        <v>4063.0</v>
      </c>
      <c r="H38" s="5" t="n">
        <f si="8" t="shared"/>
        <v>8692.0</v>
      </c>
      <c r="I38" s="5" t="n">
        <f si="8" t="shared"/>
        <v>10197.0</v>
      </c>
      <c r="J38" s="5" t="n">
        <f si="8" t="shared"/>
        <v>4836.0</v>
      </c>
      <c r="K38" s="5" t="n">
        <f si="8" t="shared"/>
        <v>3235.0</v>
      </c>
      <c r="L38" s="5" t="n">
        <f si="8" t="shared"/>
        <v>1579.0</v>
      </c>
      <c r="M38" s="5" t="n">
        <f si="8" t="shared"/>
        <v>8778.0</v>
      </c>
      <c r="N38" s="11" t="n">
        <f si="5" t="shared"/>
        <v>52817.0</v>
      </c>
      <c r="O38" s="5" t="n">
        <f>O39-O26-O27-O28-O29-O30-O31-O32-O33-O34-O35-O36-O37</f>
        <v>1238078.0</v>
      </c>
      <c r="P38" s="5" t="n">
        <f>P39-P26-P27-P28-P29-P30-P31-P32-P33-P34-P35-P36-P37</f>
        <v>567283.0</v>
      </c>
      <c r="Q38" s="11" t="n">
        <f si="2" t="shared"/>
        <v>44039.0</v>
      </c>
      <c r="R38" s="6" t="n">
        <f si="0" t="shared"/>
        <v>12.881377869615568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21644.0</v>
      </c>
      <c r="E39" s="5" t="n">
        <v>20703.0</v>
      </c>
      <c r="F39" s="5" t="n">
        <v>27371.0</v>
      </c>
      <c r="G39" s="5" t="n">
        <v>24083.0</v>
      </c>
      <c r="H39" s="5" t="n">
        <v>50739.0</v>
      </c>
      <c r="I39" s="5" t="n">
        <v>67094.0</v>
      </c>
      <c r="J39" s="5" t="n">
        <v>33959.0</v>
      </c>
      <c r="K39" s="5" t="n">
        <v>17292.0</v>
      </c>
      <c r="L39" s="5" t="n">
        <v>8920.0</v>
      </c>
      <c r="M39" s="5" t="n">
        <v>47819.0</v>
      </c>
      <c r="N39" s="11" t="n">
        <f si="5" t="shared"/>
        <v>319624.0</v>
      </c>
      <c r="O39" s="5" t="n">
        <v>6618495.0</v>
      </c>
      <c r="P39" s="5" t="n">
        <v>3419571.0</v>
      </c>
      <c r="Q39" s="11" t="n">
        <f si="2" t="shared"/>
        <v>271805.0</v>
      </c>
      <c r="R39" s="6" t="n">
        <f si="0" t="shared"/>
        <v>12.58097165247144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5992.0</v>
      </c>
      <c r="E40" s="5" t="n">
        <v>5367.0</v>
      </c>
      <c r="F40" s="5" t="n">
        <v>8454.0</v>
      </c>
      <c r="G40" s="5" t="n">
        <v>9336.0</v>
      </c>
      <c r="H40" s="5" t="n">
        <v>20857.0</v>
      </c>
      <c r="I40" s="5" t="n">
        <v>22752.0</v>
      </c>
      <c r="J40" s="5" t="n">
        <v>7440.0</v>
      </c>
      <c r="K40" s="5" t="n">
        <v>2549.0</v>
      </c>
      <c r="L40" s="5" t="n">
        <v>945.0</v>
      </c>
      <c r="M40" s="5" t="n">
        <v>16018.0</v>
      </c>
      <c r="N40" s="11" t="n">
        <f si="5" t="shared"/>
        <v>99710.0</v>
      </c>
      <c r="O40" s="5" t="n">
        <v>1066106.0</v>
      </c>
      <c r="P40" s="5" t="n">
        <v>781185.0</v>
      </c>
      <c r="Q40" s="11" t="n">
        <f si="2" t="shared"/>
        <v>83692.0</v>
      </c>
      <c r="R40" s="6" t="n">
        <f si="0" t="shared"/>
        <v>9.334046264875974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874.0</v>
      </c>
      <c r="E41" s="5" t="n">
        <v>860.0</v>
      </c>
      <c r="F41" s="5" t="n">
        <v>1311.0</v>
      </c>
      <c r="G41" s="5" t="n">
        <v>1340.0</v>
      </c>
      <c r="H41" s="5" t="n">
        <v>2871.0</v>
      </c>
      <c r="I41" s="5" t="n">
        <v>3259.0</v>
      </c>
      <c r="J41" s="5" t="n">
        <v>1524.0</v>
      </c>
      <c r="K41" s="5" t="n">
        <v>657.0</v>
      </c>
      <c r="L41" s="5" t="n">
        <v>282.0</v>
      </c>
      <c r="M41" s="5" t="n">
        <v>2308.0</v>
      </c>
      <c r="N41" s="11" t="n">
        <f si="5" t="shared"/>
        <v>15286.0</v>
      </c>
      <c r="O41" s="5" t="n">
        <v>269234.0</v>
      </c>
      <c r="P41" s="5" t="n">
        <v>146048.0</v>
      </c>
      <c r="Q41" s="11" t="n">
        <f si="2" t="shared"/>
        <v>12978.0</v>
      </c>
      <c r="R41" s="6" t="n">
        <f si="0" t="shared"/>
        <v>11.253505933117584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218.0</v>
      </c>
      <c r="E42" s="5" t="n">
        <f ref="E42:M42" si="9" t="shared">E43-E40-E41</f>
        <v>68.0</v>
      </c>
      <c r="F42" s="5" t="n">
        <f si="9" t="shared"/>
        <v>126.0</v>
      </c>
      <c r="G42" s="5" t="n">
        <f si="9" t="shared"/>
        <v>124.0</v>
      </c>
      <c r="H42" s="5" t="n">
        <f si="9" t="shared"/>
        <v>302.0</v>
      </c>
      <c r="I42" s="5" t="n">
        <f si="9" t="shared"/>
        <v>289.0</v>
      </c>
      <c r="J42" s="5" t="n">
        <f si="9" t="shared"/>
        <v>302.0</v>
      </c>
      <c r="K42" s="5" t="n">
        <f si="9" t="shared"/>
        <v>141.0</v>
      </c>
      <c r="L42" s="5" t="n">
        <f si="9" t="shared"/>
        <v>50.0</v>
      </c>
      <c r="M42" s="5" t="n">
        <f si="9" t="shared"/>
        <v>302.0</v>
      </c>
      <c r="N42" s="11" t="n">
        <f si="5" t="shared"/>
        <v>1922.0</v>
      </c>
      <c r="O42" s="5" t="n">
        <f>O43-O40-O41</f>
        <v>116613.0</v>
      </c>
      <c r="P42" s="5" t="n">
        <f>P43-P40-P41</f>
        <v>22790.0</v>
      </c>
      <c r="Q42" s="11" t="n">
        <f si="2" t="shared"/>
        <v>1620.0</v>
      </c>
      <c r="R42" s="6" t="n">
        <f si="0" t="shared"/>
        <v>14.067901234567902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7084.0</v>
      </c>
      <c r="E43" s="5" t="n">
        <v>6295.0</v>
      </c>
      <c r="F43" s="5" t="n">
        <v>9891.0</v>
      </c>
      <c r="G43" s="5" t="n">
        <v>10800.0</v>
      </c>
      <c r="H43" s="5" t="n">
        <v>24030.0</v>
      </c>
      <c r="I43" s="5" t="n">
        <v>26300.0</v>
      </c>
      <c r="J43" s="5" t="n">
        <v>9266.0</v>
      </c>
      <c r="K43" s="5" t="n">
        <v>3347.0</v>
      </c>
      <c r="L43" s="5" t="n">
        <v>1277.0</v>
      </c>
      <c r="M43" s="5" t="n">
        <v>18628.0</v>
      </c>
      <c r="N43" s="11" t="n">
        <f si="5" t="shared"/>
        <v>116918.0</v>
      </c>
      <c r="O43" s="5" t="n">
        <v>1451953.0</v>
      </c>
      <c r="P43" s="5" t="n">
        <v>950023.0</v>
      </c>
      <c r="Q43" s="11" t="n">
        <f si="2" t="shared"/>
        <v>98290.0</v>
      </c>
      <c r="R43" s="6" t="n">
        <f si="0" t="shared"/>
        <v>9.665510224844846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121.0</v>
      </c>
      <c r="E44" s="8" t="n">
        <v>114.0</v>
      </c>
      <c r="F44" s="8" t="n">
        <v>161.0</v>
      </c>
      <c r="G44" s="8" t="n">
        <v>144.0</v>
      </c>
      <c r="H44" s="8" t="n">
        <v>373.0</v>
      </c>
      <c r="I44" s="8" t="n">
        <v>524.0</v>
      </c>
      <c r="J44" s="8" t="n">
        <v>475.0</v>
      </c>
      <c r="K44" s="8" t="n">
        <v>463.0</v>
      </c>
      <c r="L44" s="8" t="n">
        <v>281.0</v>
      </c>
      <c r="M44" s="8" t="n">
        <v>1594.0</v>
      </c>
      <c r="N44" s="11" t="n">
        <f si="5" t="shared"/>
        <v>4250.0</v>
      </c>
      <c r="O44" s="8" t="n">
        <v>619639.0</v>
      </c>
      <c r="P44" s="8" t="n">
        <v>61893.0</v>
      </c>
      <c r="Q44" s="11" t="n">
        <f si="2" t="shared"/>
        <v>2656.0</v>
      </c>
      <c r="R44" s="6" t="n">
        <f si="0" t="shared"/>
        <v>23.30308734939759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80.0</v>
      </c>
      <c r="E45" s="8" t="n">
        <f ref="E45:M45" si="10" t="shared">E46-E44</f>
        <v>175.0</v>
      </c>
      <c r="F45" s="8" t="n">
        <f si="10" t="shared"/>
        <v>264.0</v>
      </c>
      <c r="G45" s="8" t="n">
        <f si="10" t="shared"/>
        <v>297.0</v>
      </c>
      <c r="H45" s="8" t="n">
        <f si="10" t="shared"/>
        <v>901.0</v>
      </c>
      <c r="I45" s="8" t="n">
        <f si="10" t="shared"/>
        <v>883.0</v>
      </c>
      <c r="J45" s="8" t="n">
        <f si="10" t="shared"/>
        <v>772.0</v>
      </c>
      <c r="K45" s="8" t="n">
        <f si="10" t="shared"/>
        <v>328.0</v>
      </c>
      <c r="L45" s="8" t="n">
        <f si="10" t="shared"/>
        <v>300.0</v>
      </c>
      <c r="M45" s="8" t="n">
        <f si="10" t="shared"/>
        <v>1483.0</v>
      </c>
      <c r="N45" s="11" t="n">
        <f si="5" t="shared"/>
        <v>5483.0</v>
      </c>
      <c r="O45" s="8" t="n">
        <f>O46-O44</f>
        <v>719917.0</v>
      </c>
      <c r="P45" s="8" t="n">
        <f>P46-P44</f>
        <v>74514.0</v>
      </c>
      <c r="Q45" s="11" t="n">
        <f si="2" t="shared"/>
        <v>4000.0</v>
      </c>
      <c r="R45" s="6" t="n">
        <f si="0" t="shared"/>
        <v>18.6285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201.0</v>
      </c>
      <c r="E46" s="8" t="n">
        <v>289.0</v>
      </c>
      <c r="F46" s="8" t="n">
        <v>425.0</v>
      </c>
      <c r="G46" s="8" t="n">
        <v>441.0</v>
      </c>
      <c r="H46" s="8" t="n">
        <v>1274.0</v>
      </c>
      <c r="I46" s="8" t="n">
        <v>1407.0</v>
      </c>
      <c r="J46" s="8" t="n">
        <v>1247.0</v>
      </c>
      <c r="K46" s="8" t="n">
        <v>791.0</v>
      </c>
      <c r="L46" s="8" t="n">
        <v>581.0</v>
      </c>
      <c r="M46" s="8" t="n">
        <v>3077.0</v>
      </c>
      <c r="N46" s="11" t="n">
        <f si="5" t="shared"/>
        <v>9733.0</v>
      </c>
      <c r="O46" s="8" t="n">
        <v>1339556.0</v>
      </c>
      <c r="P46" s="8" t="n">
        <v>136407.0</v>
      </c>
      <c r="Q46" s="11" t="n">
        <f si="2" t="shared"/>
        <v>6656.0</v>
      </c>
      <c r="R46" s="6" t="n">
        <f si="0" t="shared"/>
        <v>20.49384014423077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67.0</v>
      </c>
      <c r="E47" s="5" t="n">
        <v>162.0</v>
      </c>
      <c r="F47" s="5" t="n">
        <v>196.0</v>
      </c>
      <c r="G47" s="5" t="n">
        <v>156.0</v>
      </c>
      <c r="H47" s="5" t="n">
        <v>229.0</v>
      </c>
      <c r="I47" s="5" t="n">
        <v>165.0</v>
      </c>
      <c r="J47" s="5" t="n">
        <v>50.0</v>
      </c>
      <c r="K47" s="5" t="n">
        <v>43.0</v>
      </c>
      <c r="L47" s="5" t="n">
        <v>33.0</v>
      </c>
      <c r="M47" s="5" t="n">
        <v>211.0</v>
      </c>
      <c r="N47" s="11" t="n">
        <f si="5" t="shared"/>
        <v>1312.0</v>
      </c>
      <c r="O47" s="5" t="n">
        <v>67515.0</v>
      </c>
      <c r="P47" s="5" t="n">
        <v>10494.0</v>
      </c>
      <c r="Q47" s="11" t="n">
        <f si="2" t="shared"/>
        <v>1101.0</v>
      </c>
      <c r="R47" s="6" t="n">
        <f si="0" t="shared"/>
        <v>9.53133514986376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293681.0</v>
      </c>
      <c r="E48" s="5" t="n">
        <f ref="E48:M48" si="11" t="shared">E47+E46+E43+E39+E25+E18</f>
        <v>829769.0</v>
      </c>
      <c r="F48" s="5" t="n">
        <f si="11" t="shared"/>
        <v>1558178.0</v>
      </c>
      <c r="G48" s="5" t="n">
        <f si="11" t="shared"/>
        <v>1017063.0</v>
      </c>
      <c r="H48" s="5" t="n">
        <f si="11" t="shared"/>
        <v>1187334.0</v>
      </c>
      <c r="I48" s="5" t="n">
        <f si="11" t="shared"/>
        <v>747606.0</v>
      </c>
      <c r="J48" s="5" t="n">
        <f si="11" t="shared"/>
        <v>222083.0</v>
      </c>
      <c r="K48" s="5" t="n">
        <f si="11" t="shared"/>
        <v>128762.0</v>
      </c>
      <c r="L48" s="5" t="n">
        <f si="11" t="shared"/>
        <v>85875.0</v>
      </c>
      <c r="M48" s="5" t="n">
        <f si="11" t="shared"/>
        <v>798834.0</v>
      </c>
      <c r="N48" s="11" t="n">
        <f si="5" t="shared"/>
        <v>6869185.0</v>
      </c>
      <c r="O48" s="5" t="n">
        <f>O47+O46+O43+O39+O25+O18</f>
        <v>3.8017923E8</v>
      </c>
      <c r="P48" s="5" t="n">
        <f>P47+P46+P43+P39+P25+P18</f>
        <v>4.2679603E7</v>
      </c>
      <c r="Q48" s="11" t="n">
        <f si="2" t="shared"/>
        <v>6070351.0</v>
      </c>
      <c r="R48" s="6" t="n">
        <f si="0" t="shared"/>
        <v>7.030829518754352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4.275339796496964</v>
      </c>
      <c r="E49" s="6" t="n">
        <f ref="E49" si="13" t="shared">E48/$N$48*100</f>
        <v>12.079584404845699</v>
      </c>
      <c r="F49" s="6" t="n">
        <f ref="F49" si="14" t="shared">F48/$N$48*100</f>
        <v>22.683593468511912</v>
      </c>
      <c r="G49" s="6" t="n">
        <f ref="G49" si="15" t="shared">G48/$N$48*100</f>
        <v>14.806166961582779</v>
      </c>
      <c r="H49" s="6" t="n">
        <f ref="H49" si="16" t="shared">H48/$N$48*100</f>
        <v>17.284932637569085</v>
      </c>
      <c r="I49" s="6" t="n">
        <f ref="I49" si="17" t="shared">I48/$N$48*100</f>
        <v>10.883474531549231</v>
      </c>
      <c r="J49" s="6" t="n">
        <f ref="J49" si="18" t="shared">J48/$N$48*100</f>
        <v>3.2330327396918266</v>
      </c>
      <c r="K49" s="6" t="n">
        <f ref="K49" si="19" t="shared">K48/$N$48*100</f>
        <v>1.8744872936163461</v>
      </c>
      <c r="L49" s="6" t="n">
        <f ref="L49" si="20" t="shared">L48/$N$48*100</f>
        <v>1.2501483072591582</v>
      </c>
      <c r="M49" s="6" t="n">
        <f ref="M49" si="21" t="shared">M48/$N$48*100</f>
        <v>11.629239858877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