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<sst xmlns="http://schemas.openxmlformats.org/spreadsheetml/2006/main" count="118" uniqueCount="73">
  <si>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</si>
  <si>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</si>
  <si>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</si>
  <si>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</si>
  <si>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</si>
  <si>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</si>
  <si>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</si>
  <si>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</si>
  <si>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</si>
  <si>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</si>
  <si>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</si>
  <si>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</si>
  <si>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</si>
  <si>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</si>
  <si>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</si>
  <si>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</si>
  <si>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</si>
  <si>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</si>
  <si>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</si>
  <si>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</si>
  <si>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</si>
  <si>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</si>
  <si>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</si>
  <si>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</si>
  <si>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</si>
  <si>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</si>
  <si>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</si>
  <si>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</si>
  <si>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</si>
  <si>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</si>
  <si>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</si>
  <si>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</si>
  <si>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</si>
  <si>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</si>
  <si>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</si>
  <si>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</si>
  <si>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</si>
  <si>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</si>
  <si>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</si>
  <si>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</si>
  <si>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</si>
  <si>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</si>
  <si>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</si>
  <si>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</si>
  <si>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</si>
  <si>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</si>
  <si>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</si>
  <si>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</si>
  <si>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</si>
  <si>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</si>
  <si>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</si>
  <si>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</si>
  <si>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</si>
  <si>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</si>
  <si>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</si>
  <si>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</si>
  <si>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</si>
  <si>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</si>
  <si>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</si>
  <si>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</si>
  <si>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</si>
  <si>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</si>
  <si>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</si>
  <si>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</si>
  <si>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</si>
  <si>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</si>
  <si>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</si>
  <si>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</si>
  <si>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</si>
  <si>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</si>
  <si>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</si>
  <si>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113年1至10月來臺旅客人次～按停留夜數分
Table 1-8  Visitor Arrivals  by Length of Stay,
January-October,2024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</si>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</sst>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37175.0</v>
      </c>
      <c r="E3" s="4" t="n">
        <v>146389.0</v>
      </c>
      <c r="F3" s="4" t="n">
        <v>265420.0</v>
      </c>
      <c r="G3" s="4" t="n">
        <v>266098.0</v>
      </c>
      <c r="H3" s="4" t="n">
        <v>238439.0</v>
      </c>
      <c r="I3" s="4" t="n">
        <v>61274.0</v>
      </c>
      <c r="J3" s="4" t="n">
        <v>12772.0</v>
      </c>
      <c r="K3" s="4" t="n">
        <v>2347.0</v>
      </c>
      <c r="L3" s="4" t="n">
        <v>1578.0</v>
      </c>
      <c r="M3" s="4" t="n">
        <v>45190.0</v>
      </c>
      <c r="N3" s="11" t="n">
        <f>SUM(D3:M3)</f>
        <v>1076682.0</v>
      </c>
      <c r="O3" s="4" t="n">
        <v>7886554.0</v>
      </c>
      <c r="P3" s="4" t="n">
        <v>4652358.0</v>
      </c>
      <c r="Q3" s="11" t="n">
        <f>SUM(D3:L3)</f>
        <v>1031492.0</v>
      </c>
      <c r="R3" s="6" t="n">
        <f ref="R3:R48" si="0" t="shared">IF(P3&lt;&gt;0,P3/SUM(D3:L3),0)</f>
        <v>4.510319033012374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11672.0</v>
      </c>
      <c r="E4" s="5" t="n">
        <v>16774.0</v>
      </c>
      <c r="F4" s="5" t="n">
        <v>26077.0</v>
      </c>
      <c r="G4" s="5" t="n">
        <v>30444.0</v>
      </c>
      <c r="H4" s="5" t="n">
        <v>62453.0</v>
      </c>
      <c r="I4" s="5" t="n">
        <v>50805.0</v>
      </c>
      <c r="J4" s="5" t="n">
        <v>20199.0</v>
      </c>
      <c r="K4" s="5" t="n">
        <v>11205.0</v>
      </c>
      <c r="L4" s="5" t="n">
        <v>10151.0</v>
      </c>
      <c r="M4" s="5" t="n">
        <v>91649.0</v>
      </c>
      <c r="N4" s="11" t="n">
        <f ref="N4:N14" si="1" t="shared">SUM(D4:M4)</f>
        <v>331429.0</v>
      </c>
      <c r="O4" s="5" t="n">
        <v>1.1404595E7</v>
      </c>
      <c r="P4" s="5" t="n">
        <v>2928620.0</v>
      </c>
      <c r="Q4" s="11" t="n">
        <f ref="Q4:Q48" si="2" t="shared">SUM(D4:L4)</f>
        <v>239780.0</v>
      </c>
      <c r="R4" s="6" t="n">
        <f si="0" t="shared"/>
        <v>12.213779297689548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59174.0</v>
      </c>
      <c r="E5" s="5" t="n">
        <v>290823.0</v>
      </c>
      <c r="F5" s="5" t="n">
        <v>343700.0</v>
      </c>
      <c r="G5" s="5" t="n">
        <v>119561.0</v>
      </c>
      <c r="H5" s="5" t="n">
        <v>81783.0</v>
      </c>
      <c r="I5" s="5" t="n">
        <v>37609.0</v>
      </c>
      <c r="J5" s="5" t="n">
        <v>18023.0</v>
      </c>
      <c r="K5" s="5" t="n">
        <v>14826.0</v>
      </c>
      <c r="L5" s="5" t="n">
        <v>9211.0</v>
      </c>
      <c r="M5" s="5" t="n">
        <v>59452.0</v>
      </c>
      <c r="N5" s="11" t="n">
        <f si="1" t="shared"/>
        <v>1034162.0</v>
      </c>
      <c r="O5" s="5" t="n">
        <v>8671596.0</v>
      </c>
      <c r="P5" s="5" t="n">
        <v>4743927.0</v>
      </c>
      <c r="Q5" s="11" t="n">
        <f si="2" t="shared"/>
        <v>974710.0</v>
      </c>
      <c r="R5" s="6" t="n">
        <f si="0" t="shared"/>
        <v>4.867013778457182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20132.0</v>
      </c>
      <c r="E6" s="5" t="n">
        <v>113529.0</v>
      </c>
      <c r="F6" s="5" t="n">
        <v>416674.0</v>
      </c>
      <c r="G6" s="5" t="n">
        <v>128785.0</v>
      </c>
      <c r="H6" s="5" t="n">
        <v>57267.0</v>
      </c>
      <c r="I6" s="5" t="n">
        <v>15988.0</v>
      </c>
      <c r="J6" s="5" t="n">
        <v>6793.0</v>
      </c>
      <c r="K6" s="5" t="n">
        <v>5410.0</v>
      </c>
      <c r="L6" s="5" t="n">
        <v>3440.0</v>
      </c>
      <c r="M6" s="5" t="n">
        <v>17822.0</v>
      </c>
      <c r="N6" s="11" t="n">
        <f si="1" t="shared"/>
        <v>785840.0</v>
      </c>
      <c r="O6" s="5" t="n">
        <v>4535979.0</v>
      </c>
      <c r="P6" s="5" t="n">
        <v>3140020.0</v>
      </c>
      <c r="Q6" s="11" t="n">
        <f si="2" t="shared"/>
        <v>768018.0</v>
      </c>
      <c r="R6" s="6" t="n">
        <f si="0" t="shared"/>
        <v>4.088471884773534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1673.0</v>
      </c>
      <c r="E7" s="5" t="n">
        <v>1802.0</v>
      </c>
      <c r="F7" s="5" t="n">
        <v>2739.0</v>
      </c>
      <c r="G7" s="5" t="n">
        <v>2752.0</v>
      </c>
      <c r="H7" s="5" t="n">
        <v>5069.0</v>
      </c>
      <c r="I7" s="5" t="n">
        <v>3991.0</v>
      </c>
      <c r="J7" s="5" t="n">
        <v>2009.0</v>
      </c>
      <c r="K7" s="5" t="n">
        <v>2119.0</v>
      </c>
      <c r="L7" s="5" t="n">
        <v>1273.0</v>
      </c>
      <c r="M7" s="5" t="n">
        <v>7754.0</v>
      </c>
      <c r="N7" s="11" t="n">
        <f si="1" t="shared"/>
        <v>31181.0</v>
      </c>
      <c r="O7" s="5" t="n">
        <v>2093064.0</v>
      </c>
      <c r="P7" s="5" t="n">
        <v>339683.0</v>
      </c>
      <c r="Q7" s="11" t="n">
        <f si="2" t="shared"/>
        <v>23427.0</v>
      </c>
      <c r="R7" s="6" t="n">
        <f si="0" t="shared"/>
        <v>14.499637170785846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741.0</v>
      </c>
      <c r="E8" s="5" t="n">
        <v>1399.0</v>
      </c>
      <c r="F8" s="5" t="n">
        <v>1847.0</v>
      </c>
      <c r="G8" s="5" t="n">
        <v>1745.0</v>
      </c>
      <c r="H8" s="5" t="n">
        <v>3202.0</v>
      </c>
      <c r="I8" s="5" t="n">
        <v>2721.0</v>
      </c>
      <c r="J8" s="5" t="n">
        <v>1463.0</v>
      </c>
      <c r="K8" s="5" t="n">
        <v>564.0</v>
      </c>
      <c r="L8" s="5" t="n">
        <v>364.0</v>
      </c>
      <c r="M8" s="5" t="n">
        <v>1512.0</v>
      </c>
      <c r="N8" s="11" t="n">
        <f si="1" t="shared"/>
        <v>15558.0</v>
      </c>
      <c r="O8" s="5" t="n">
        <v>405348.0</v>
      </c>
      <c r="P8" s="5" t="n">
        <v>150059.0</v>
      </c>
      <c r="Q8" s="11" t="n">
        <f si="2" t="shared"/>
        <v>14046.0</v>
      </c>
      <c r="R8" s="6" t="n">
        <f si="0" t="shared"/>
        <v>10.68339740851488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9820.0</v>
      </c>
      <c r="E9" s="5" t="n">
        <v>9571.0</v>
      </c>
      <c r="F9" s="5" t="n">
        <v>23365.0</v>
      </c>
      <c r="G9" s="5" t="n">
        <v>43442.0</v>
      </c>
      <c r="H9" s="5" t="n">
        <v>146077.0</v>
      </c>
      <c r="I9" s="5" t="n">
        <v>56547.0</v>
      </c>
      <c r="J9" s="5" t="n">
        <v>13875.0</v>
      </c>
      <c r="K9" s="5" t="n">
        <v>8251.0</v>
      </c>
      <c r="L9" s="5" t="n">
        <v>5366.0</v>
      </c>
      <c r="M9" s="5" t="n">
        <v>33371.0</v>
      </c>
      <c r="N9" s="11" t="n">
        <f si="1" t="shared"/>
        <v>349685.0</v>
      </c>
      <c r="O9" s="5" t="n">
        <v>1.0818138E7</v>
      </c>
      <c r="P9" s="5" t="n">
        <v>2778909.0</v>
      </c>
      <c r="Q9" s="11" t="n">
        <f si="2" t="shared"/>
        <v>316314.0</v>
      </c>
      <c r="R9" s="6" t="n">
        <f si="0" t="shared"/>
        <v>8.785286139721922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6917.0</v>
      </c>
      <c r="E10" s="5" t="n">
        <v>15507.0</v>
      </c>
      <c r="F10" s="5" t="n">
        <v>31419.0</v>
      </c>
      <c r="G10" s="5" t="n">
        <v>48066.0</v>
      </c>
      <c r="H10" s="5" t="n">
        <v>131571.0</v>
      </c>
      <c r="I10" s="5" t="n">
        <v>76569.0</v>
      </c>
      <c r="J10" s="5" t="n">
        <v>8899.0</v>
      </c>
      <c r="K10" s="5" t="n">
        <v>2244.0</v>
      </c>
      <c r="L10" s="5" t="n">
        <v>926.0</v>
      </c>
      <c r="M10" s="5" t="n">
        <v>5330.0</v>
      </c>
      <c r="N10" s="11" t="n">
        <f si="1" t="shared"/>
        <v>327448.0</v>
      </c>
      <c r="O10" s="5" t="n">
        <v>2622541.0</v>
      </c>
      <c r="P10" s="5" t="n">
        <v>2204529.0</v>
      </c>
      <c r="Q10" s="11" t="n">
        <f si="2" t="shared"/>
        <v>322118.0</v>
      </c>
      <c r="R10" s="6" t="n">
        <f si="0" t="shared"/>
        <v>6.843855357353516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7468.0</v>
      </c>
      <c r="E11" s="5" t="n">
        <v>2992.0</v>
      </c>
      <c r="F11" s="5" t="n">
        <v>5646.0</v>
      </c>
      <c r="G11" s="5" t="n">
        <v>7869.0</v>
      </c>
      <c r="H11" s="5" t="n">
        <v>22436.0</v>
      </c>
      <c r="I11" s="5" t="n">
        <v>22213.0</v>
      </c>
      <c r="J11" s="5" t="n">
        <v>6632.0</v>
      </c>
      <c r="K11" s="5" t="n">
        <v>5815.0</v>
      </c>
      <c r="L11" s="5" t="n">
        <v>2598.0</v>
      </c>
      <c r="M11" s="5" t="n">
        <v>67115.0</v>
      </c>
      <c r="N11" s="11" t="n">
        <f si="1" t="shared"/>
        <v>150784.0</v>
      </c>
      <c r="O11" s="5" t="n">
        <v>8.7768929E7</v>
      </c>
      <c r="P11" s="5" t="n">
        <v>1037184.0</v>
      </c>
      <c r="Q11" s="11" t="n">
        <f si="2" t="shared"/>
        <v>83669.0</v>
      </c>
      <c r="R11" s="6" t="n">
        <f si="0" t="shared"/>
        <v>12.396275801073276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11316.0</v>
      </c>
      <c r="E12" s="5" t="n">
        <v>24360.0</v>
      </c>
      <c r="F12" s="5" t="n">
        <v>70995.0</v>
      </c>
      <c r="G12" s="5" t="n">
        <v>65163.0</v>
      </c>
      <c r="H12" s="5" t="n">
        <v>62346.0</v>
      </c>
      <c r="I12" s="5" t="n">
        <v>34801.0</v>
      </c>
      <c r="J12" s="5" t="n">
        <v>3656.0</v>
      </c>
      <c r="K12" s="5" t="n">
        <v>4513.0</v>
      </c>
      <c r="L12" s="5" t="n">
        <v>2632.0</v>
      </c>
      <c r="M12" s="5" t="n">
        <v>72609.0</v>
      </c>
      <c r="N12" s="11" t="n">
        <f si="1" t="shared"/>
        <v>352391.0</v>
      </c>
      <c r="O12" s="5" t="n">
        <v>6.0369468E7</v>
      </c>
      <c r="P12" s="5" t="n">
        <v>1762978.0</v>
      </c>
      <c r="Q12" s="11" t="n">
        <f si="2" t="shared"/>
        <v>279782.0</v>
      </c>
      <c r="R12" s="6" t="n">
        <f si="0" t="shared"/>
        <v>6.301255977868483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5588.0</v>
      </c>
      <c r="E13" s="5" t="n">
        <v>23568.0</v>
      </c>
      <c r="F13" s="5" t="n">
        <v>71114.0</v>
      </c>
      <c r="G13" s="5" t="n">
        <v>52117.0</v>
      </c>
      <c r="H13" s="5" t="n">
        <v>38018.0</v>
      </c>
      <c r="I13" s="5" t="n">
        <v>74410.0</v>
      </c>
      <c r="J13" s="5" t="n">
        <v>4152.0</v>
      </c>
      <c r="K13" s="5" t="n">
        <v>3993.0</v>
      </c>
      <c r="L13" s="5" t="n">
        <v>2858.0</v>
      </c>
      <c r="M13" s="5" t="n">
        <v>38805.0</v>
      </c>
      <c r="N13" s="11" t="n">
        <f si="1" t="shared"/>
        <v>314623.0</v>
      </c>
      <c r="O13" s="5" t="n">
        <v>2.9154241E7</v>
      </c>
      <c r="P13" s="5" t="n">
        <v>2087706.0</v>
      </c>
      <c r="Q13" s="11" t="n">
        <f si="2" t="shared"/>
        <v>275818.0</v>
      </c>
      <c r="R13" s="6" t="n">
        <f si="0" t="shared"/>
        <v>7.569143420661451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1790.0</v>
      </c>
      <c r="E14" s="5" t="n">
        <v>4875.0</v>
      </c>
      <c r="F14" s="5" t="n">
        <v>16000.0</v>
      </c>
      <c r="G14" s="5" t="n">
        <v>51290.0</v>
      </c>
      <c r="H14" s="5" t="n">
        <v>18600.0</v>
      </c>
      <c r="I14" s="5" t="n">
        <v>15005.0</v>
      </c>
      <c r="J14" s="5" t="n">
        <v>8049.0</v>
      </c>
      <c r="K14" s="5" t="n">
        <v>10413.0</v>
      </c>
      <c r="L14" s="5" t="n">
        <v>13588.0</v>
      </c>
      <c r="M14" s="5" t="n">
        <v>145399.0</v>
      </c>
      <c r="N14" s="11" t="n">
        <f si="1" t="shared"/>
        <v>285009.0</v>
      </c>
      <c r="O14" s="5" t="n">
        <v>1.04920319E8</v>
      </c>
      <c r="P14" s="5" t="n">
        <v>2286743.0</v>
      </c>
      <c r="Q14" s="11" t="n">
        <f si="2" t="shared"/>
        <v>139610.0</v>
      </c>
      <c r="R14" s="6" t="n">
        <f si="0" t="shared"/>
        <v>16.37950719862474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774.0</v>
      </c>
      <c r="E15" s="5" t="n">
        <f ref="E15:M15" si="3" t="shared">E16-E9-E10-E11-E12-E13-E14</f>
        <v>595.0</v>
      </c>
      <c r="F15" s="5" t="n">
        <f si="3" t="shared"/>
        <v>1223.0</v>
      </c>
      <c r="G15" s="5" t="n">
        <f si="3" t="shared"/>
        <v>2615.0</v>
      </c>
      <c r="H15" s="5" t="n">
        <f si="3" t="shared"/>
        <v>4212.0</v>
      </c>
      <c r="I15" s="5" t="n">
        <f si="3" t="shared"/>
        <v>3397.0</v>
      </c>
      <c r="J15" s="5" t="n">
        <f si="3" t="shared"/>
        <v>1383.0</v>
      </c>
      <c r="K15" s="5" t="n">
        <f si="3" t="shared"/>
        <v>820.0</v>
      </c>
      <c r="L15" s="5" t="n">
        <f si="3" t="shared"/>
        <v>679.0</v>
      </c>
      <c r="M15" s="5" t="n">
        <f si="3" t="shared"/>
        <v>3099.0</v>
      </c>
      <c r="N15" s="5" t="n">
        <f ref="N15" si="4" t="shared">N16-N9-N10-N11-N12-N13-N14</f>
        <v>18797.0</v>
      </c>
      <c r="O15" s="5" t="n">
        <f>O16-O9-O10-O11-O12-O13-O14</f>
        <v>1217173.0</v>
      </c>
      <c r="P15" s="5" t="n">
        <f>P16-P9-P10-P11-P12-P13-P14</f>
        <v>204856.0</v>
      </c>
      <c r="Q15" s="11" t="n">
        <f si="2" t="shared"/>
        <v>15698.0</v>
      </c>
      <c r="R15" s="6" t="n">
        <f si="0" t="shared"/>
        <v>13.04981526309084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43673.0</v>
      </c>
      <c r="E16" s="5" t="n">
        <v>81468.0</v>
      </c>
      <c r="F16" s="5" t="n">
        <v>219762.0</v>
      </c>
      <c r="G16" s="5" t="n">
        <v>270562.0</v>
      </c>
      <c r="H16" s="5" t="n">
        <v>423260.0</v>
      </c>
      <c r="I16" s="5" t="n">
        <v>282942.0</v>
      </c>
      <c r="J16" s="5" t="n">
        <v>46646.0</v>
      </c>
      <c r="K16" s="5" t="n">
        <v>36049.0</v>
      </c>
      <c r="L16" s="5" t="n">
        <v>28647.0</v>
      </c>
      <c r="M16" s="5" t="n">
        <v>365728.0</v>
      </c>
      <c r="N16" s="11" t="n">
        <f ref="N16:N48" si="5" t="shared">SUM(D16:M16)</f>
        <v>1798737.0</v>
      </c>
      <c r="O16" s="5" t="n">
        <v>2.96870809E8</v>
      </c>
      <c r="P16" s="5" t="n">
        <v>1.2362905E7</v>
      </c>
      <c r="Q16" s="11" t="n">
        <f si="2" t="shared"/>
        <v>1433009.0</v>
      </c>
      <c r="R16" s="6" t="n">
        <f si="0" t="shared"/>
        <v>8.62723472078682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3610.0</v>
      </c>
      <c r="E17" s="5" t="n">
        <f ref="E17:M17" si="6" t="shared">E18-E16-E3-E4-E5-E6-E7-E8</f>
        <v>10511.0</v>
      </c>
      <c r="F17" s="5" t="n">
        <f si="6" t="shared"/>
        <v>12424.0</v>
      </c>
      <c r="G17" s="5" t="n">
        <f si="6" t="shared"/>
        <v>8509.0</v>
      </c>
      <c r="H17" s="5" t="n">
        <f si="6" t="shared"/>
        <v>9193.0</v>
      </c>
      <c r="I17" s="5" t="n">
        <f si="6" t="shared"/>
        <v>5389.0</v>
      </c>
      <c r="J17" s="5" t="n">
        <f si="6" t="shared"/>
        <v>1747.0</v>
      </c>
      <c r="K17" s="5" t="n">
        <f si="6" t="shared"/>
        <v>1023.0</v>
      </c>
      <c r="L17" s="5" t="n">
        <f si="6" t="shared"/>
        <v>537.0</v>
      </c>
      <c r="M17" s="5" t="n">
        <f si="6" t="shared"/>
        <v>3538.0</v>
      </c>
      <c r="N17" s="11" t="n">
        <f si="5" t="shared"/>
        <v>56481.0</v>
      </c>
      <c r="O17" s="5" t="n">
        <f>O18-O16-O3-O4-O5-O6-O7-O8</f>
        <v>1183975.0</v>
      </c>
      <c r="P17" s="5" t="n">
        <f>P18-P16-P3-P4-P5-P6-P7-P8</f>
        <v>332633.0</v>
      </c>
      <c r="Q17" s="11" t="n">
        <f si="2" t="shared"/>
        <v>52943.0</v>
      </c>
      <c r="R17" s="6" t="n">
        <f si="0" t="shared"/>
        <v>6.282851368452865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177850.0</v>
      </c>
      <c r="E18" s="5" t="n">
        <v>662695.0</v>
      </c>
      <c r="F18" s="5" t="n">
        <v>1288643.0</v>
      </c>
      <c r="G18" s="5" t="n">
        <v>828456.0</v>
      </c>
      <c r="H18" s="5" t="n">
        <v>880666.0</v>
      </c>
      <c r="I18" s="5" t="n">
        <v>460719.0</v>
      </c>
      <c r="J18" s="5" t="n">
        <v>109652.0</v>
      </c>
      <c r="K18" s="5" t="n">
        <v>73543.0</v>
      </c>
      <c r="L18" s="5" t="n">
        <v>55201.0</v>
      </c>
      <c r="M18" s="5" t="n">
        <v>592645.0</v>
      </c>
      <c r="N18" s="11" t="n">
        <f si="5" t="shared"/>
        <v>5130070.0</v>
      </c>
      <c r="O18" s="5" t="n">
        <v>3.3305192E8</v>
      </c>
      <c r="P18" s="5" t="n">
        <v>2.8650205E7</v>
      </c>
      <c r="Q18" s="11" t="n">
        <f si="2" t="shared"/>
        <v>4537425.0</v>
      </c>
      <c r="R18" s="6" t="n">
        <f si="0" t="shared"/>
        <v>6.314199132768035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6952.0</v>
      </c>
      <c r="E19" s="5" t="n">
        <v>6245.0</v>
      </c>
      <c r="F19" s="5" t="n">
        <v>9910.0</v>
      </c>
      <c r="G19" s="5" t="n">
        <v>9615.0</v>
      </c>
      <c r="H19" s="5" t="n">
        <v>16452.0</v>
      </c>
      <c r="I19" s="5" t="n">
        <v>15436.0</v>
      </c>
      <c r="J19" s="5" t="n">
        <v>7582.0</v>
      </c>
      <c r="K19" s="5" t="n">
        <v>3241.0</v>
      </c>
      <c r="L19" s="5" t="n">
        <v>1576.0</v>
      </c>
      <c r="M19" s="5" t="n">
        <v>12962.0</v>
      </c>
      <c r="N19" s="11" t="n">
        <f si="5" t="shared"/>
        <v>89971.0</v>
      </c>
      <c r="O19" s="5" t="n">
        <v>1586467.0</v>
      </c>
      <c r="P19" s="5" t="n">
        <v>769085.0</v>
      </c>
      <c r="Q19" s="11" t="n">
        <f si="2" t="shared"/>
        <v>77009.0</v>
      </c>
      <c r="R19" s="6" t="n">
        <f si="0" t="shared"/>
        <v>9.98694957732213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42708.0</v>
      </c>
      <c r="E20" s="5" t="n">
        <v>34791.0</v>
      </c>
      <c r="F20" s="5" t="n">
        <v>50380.0</v>
      </c>
      <c r="G20" s="5" t="n">
        <v>46547.0</v>
      </c>
      <c r="H20" s="5" t="n">
        <v>98820.0</v>
      </c>
      <c r="I20" s="5" t="n">
        <v>107621.0</v>
      </c>
      <c r="J20" s="5" t="n">
        <v>44391.0</v>
      </c>
      <c r="K20" s="5" t="n">
        <v>20456.0</v>
      </c>
      <c r="L20" s="5" t="n">
        <v>9889.0</v>
      </c>
      <c r="M20" s="5" t="n">
        <v>61585.0</v>
      </c>
      <c r="N20" s="11" t="n">
        <f si="5" t="shared"/>
        <v>517188.0</v>
      </c>
      <c r="O20" s="5" t="n">
        <v>7949109.0</v>
      </c>
      <c r="P20" s="5" t="n">
        <v>4767802.0</v>
      </c>
      <c r="Q20" s="11" t="n">
        <f si="2" t="shared"/>
        <v>455603.0</v>
      </c>
      <c r="R20" s="6" t="n">
        <f si="0" t="shared"/>
        <v>10.46481695686815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177.0</v>
      </c>
      <c r="E21" s="5" t="n">
        <v>280.0</v>
      </c>
      <c r="F21" s="5" t="n">
        <v>429.0</v>
      </c>
      <c r="G21" s="5" t="n">
        <v>249.0</v>
      </c>
      <c r="H21" s="5" t="n">
        <v>636.0</v>
      </c>
      <c r="I21" s="5" t="n">
        <v>452.0</v>
      </c>
      <c r="J21" s="5" t="n">
        <v>317.0</v>
      </c>
      <c r="K21" s="5" t="n">
        <v>174.0</v>
      </c>
      <c r="L21" s="5" t="n">
        <v>108.0</v>
      </c>
      <c r="M21" s="5" t="n">
        <v>773.0</v>
      </c>
      <c r="N21" s="11" t="n">
        <f si="5" t="shared"/>
        <v>3595.0</v>
      </c>
      <c r="O21" s="5" t="n">
        <v>111489.0</v>
      </c>
      <c r="P21" s="5" t="n">
        <v>34469.0</v>
      </c>
      <c r="Q21" s="11" t="n">
        <f si="2" t="shared"/>
        <v>2822.0</v>
      </c>
      <c r="R21" s="6" t="n">
        <f si="0" t="shared"/>
        <v>12.214386959603118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172.0</v>
      </c>
      <c r="E22" s="5" t="n">
        <v>223.0</v>
      </c>
      <c r="F22" s="5" t="n">
        <v>330.0</v>
      </c>
      <c r="G22" s="5" t="n">
        <v>252.0</v>
      </c>
      <c r="H22" s="5" t="n">
        <v>649.0</v>
      </c>
      <c r="I22" s="5" t="n">
        <v>578.0</v>
      </c>
      <c r="J22" s="5" t="n">
        <v>338.0</v>
      </c>
      <c r="K22" s="5" t="n">
        <v>232.0</v>
      </c>
      <c r="L22" s="5" t="n">
        <v>138.0</v>
      </c>
      <c r="M22" s="5" t="n">
        <v>463.0</v>
      </c>
      <c r="N22" s="11" t="n">
        <f si="5" t="shared"/>
        <v>3375.0</v>
      </c>
      <c r="O22" s="5" t="n">
        <v>140106.0</v>
      </c>
      <c r="P22" s="5" t="n">
        <v>40850.0</v>
      </c>
      <c r="Q22" s="11" t="n">
        <f si="2" t="shared"/>
        <v>2912.0</v>
      </c>
      <c r="R22" s="6" t="n">
        <f si="0" t="shared"/>
        <v>14.028159340659341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23.0</v>
      </c>
      <c r="E23" s="5" t="n">
        <v>60.0</v>
      </c>
      <c r="F23" s="5" t="n">
        <v>90.0</v>
      </c>
      <c r="G23" s="5" t="n">
        <v>52.0</v>
      </c>
      <c r="H23" s="5" t="n">
        <v>154.0</v>
      </c>
      <c r="I23" s="5" t="n">
        <v>169.0</v>
      </c>
      <c r="J23" s="5" t="n">
        <v>119.0</v>
      </c>
      <c r="K23" s="5" t="n">
        <v>82.0</v>
      </c>
      <c r="L23" s="5" t="n">
        <v>33.0</v>
      </c>
      <c r="M23" s="5" t="n">
        <v>121.0</v>
      </c>
      <c r="N23" s="11" t="n">
        <f si="5" t="shared"/>
        <v>903.0</v>
      </c>
      <c r="O23" s="5" t="n">
        <v>33767.0</v>
      </c>
      <c r="P23" s="5" t="n">
        <v>11877.0</v>
      </c>
      <c r="Q23" s="11" t="n">
        <f si="2" t="shared"/>
        <v>782.0</v>
      </c>
      <c r="R23" s="6" t="n">
        <f si="0" t="shared"/>
        <v>15.187979539641944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434.0</v>
      </c>
      <c r="E24" s="5" t="n">
        <f ref="E24:M24" si="7" t="shared">E25-E19-E20-E21-E22-E23</f>
        <v>484.0</v>
      </c>
      <c r="F24" s="5" t="n">
        <f si="7" t="shared"/>
        <v>647.0</v>
      </c>
      <c r="G24" s="5" t="n">
        <f si="7" t="shared"/>
        <v>632.0</v>
      </c>
      <c r="H24" s="5" t="n">
        <f si="7" t="shared"/>
        <v>961.0</v>
      </c>
      <c r="I24" s="5" t="n">
        <f si="7" t="shared"/>
        <v>1296.0</v>
      </c>
      <c r="J24" s="5" t="n">
        <f si="7" t="shared"/>
        <v>929.0</v>
      </c>
      <c r="K24" s="5" t="n">
        <f si="7" t="shared"/>
        <v>698.0</v>
      </c>
      <c r="L24" s="5" t="n">
        <f si="7" t="shared"/>
        <v>610.0</v>
      </c>
      <c r="M24" s="5" t="n">
        <f si="7" t="shared"/>
        <v>2917.0</v>
      </c>
      <c r="N24" s="11" t="n">
        <f si="5" t="shared"/>
        <v>9608.0</v>
      </c>
      <c r="O24" s="5" t="n">
        <f>O25-O19-O20-O21-O22-O23</f>
        <v>1049609.0</v>
      </c>
      <c r="P24" s="5" t="n">
        <f>P25-P19-P20-P21-P22-P23</f>
        <v>124531.0</v>
      </c>
      <c r="Q24" s="11" t="n">
        <f si="2" t="shared"/>
        <v>6691.0</v>
      </c>
      <c r="R24" s="6" t="n">
        <f si="0" t="shared"/>
        <v>18.611717232102826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50466.0</v>
      </c>
      <c r="E25" s="5" t="n">
        <v>42083.0</v>
      </c>
      <c r="F25" s="5" t="n">
        <v>61786.0</v>
      </c>
      <c r="G25" s="5" t="n">
        <v>57347.0</v>
      </c>
      <c r="H25" s="5" t="n">
        <v>117672.0</v>
      </c>
      <c r="I25" s="5" t="n">
        <v>125552.0</v>
      </c>
      <c r="J25" s="5" t="n">
        <v>53676.0</v>
      </c>
      <c r="K25" s="5" t="n">
        <v>24883.0</v>
      </c>
      <c r="L25" s="5" t="n">
        <v>12354.0</v>
      </c>
      <c r="M25" s="5" t="n">
        <v>78821.0</v>
      </c>
      <c r="N25" s="11" t="n">
        <f si="5" t="shared"/>
        <v>624640.0</v>
      </c>
      <c r="O25" s="5" t="n">
        <v>1.0870547E7</v>
      </c>
      <c r="P25" s="5" t="n">
        <v>5748614.0</v>
      </c>
      <c r="Q25" s="11" t="n">
        <f si="2" t="shared"/>
        <v>545819.0</v>
      </c>
      <c r="R25" s="6" t="n">
        <f si="0" t="shared"/>
        <v>10.532088476216474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389.0</v>
      </c>
      <c r="E26" s="5" t="n">
        <v>385.0</v>
      </c>
      <c r="F26" s="5" t="n">
        <v>484.0</v>
      </c>
      <c r="G26" s="5" t="n">
        <v>444.0</v>
      </c>
      <c r="H26" s="5" t="n">
        <v>887.0</v>
      </c>
      <c r="I26" s="5" t="n">
        <v>1470.0</v>
      </c>
      <c r="J26" s="5" t="n">
        <v>774.0</v>
      </c>
      <c r="K26" s="5" t="n">
        <v>506.0</v>
      </c>
      <c r="L26" s="5" t="n">
        <v>238.0</v>
      </c>
      <c r="M26" s="5" t="n">
        <v>712.0</v>
      </c>
      <c r="N26" s="11" t="n">
        <f si="5" t="shared"/>
        <v>6289.0</v>
      </c>
      <c r="O26" s="5" t="n">
        <v>142236.0</v>
      </c>
      <c r="P26" s="5" t="n">
        <v>81705.0</v>
      </c>
      <c r="Q26" s="11" t="n">
        <f si="2" t="shared"/>
        <v>5577.0</v>
      </c>
      <c r="R26" s="6" t="n">
        <f si="0" t="shared"/>
        <v>14.65034965034965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1886.0</v>
      </c>
      <c r="E27" s="5" t="n">
        <v>2464.0</v>
      </c>
      <c r="F27" s="5" t="n">
        <v>2831.0</v>
      </c>
      <c r="G27" s="5" t="n">
        <v>2623.0</v>
      </c>
      <c r="H27" s="5" t="n">
        <v>5956.0</v>
      </c>
      <c r="I27" s="5" t="n">
        <v>9549.0</v>
      </c>
      <c r="J27" s="5" t="n">
        <v>4930.0</v>
      </c>
      <c r="K27" s="5" t="n">
        <v>2911.0</v>
      </c>
      <c r="L27" s="5" t="n">
        <v>1580.0</v>
      </c>
      <c r="M27" s="5" t="n">
        <v>5439.0</v>
      </c>
      <c r="N27" s="11" t="n">
        <f si="5" t="shared"/>
        <v>40169.0</v>
      </c>
      <c r="O27" s="5" t="n">
        <v>1049238.0</v>
      </c>
      <c r="P27" s="5" t="n">
        <v>517172.0</v>
      </c>
      <c r="Q27" s="11" t="n">
        <f si="2" t="shared"/>
        <v>34730.0</v>
      </c>
      <c r="R27" s="6" t="n">
        <f si="0" t="shared"/>
        <v>14.891217967175352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4625.0</v>
      </c>
      <c r="E28" s="5" t="n">
        <v>3344.0</v>
      </c>
      <c r="F28" s="5" t="n">
        <v>4539.0</v>
      </c>
      <c r="G28" s="5" t="n">
        <v>3769.0</v>
      </c>
      <c r="H28" s="5" t="n">
        <v>8360.0</v>
      </c>
      <c r="I28" s="5" t="n">
        <v>12756.0</v>
      </c>
      <c r="J28" s="5" t="n">
        <v>6745.0</v>
      </c>
      <c r="K28" s="5" t="n">
        <v>2406.0</v>
      </c>
      <c r="L28" s="5" t="n">
        <v>1171.0</v>
      </c>
      <c r="M28" s="5" t="n">
        <v>13013.0</v>
      </c>
      <c r="N28" s="11" t="n">
        <f si="5" t="shared"/>
        <v>60728.0</v>
      </c>
      <c r="O28" s="5" t="n">
        <v>876832.0</v>
      </c>
      <c r="P28" s="5" t="n">
        <v>563766.0</v>
      </c>
      <c r="Q28" s="11" t="n">
        <f si="2" t="shared"/>
        <v>47715.0</v>
      </c>
      <c r="R28" s="6" t="n">
        <f si="0" t="shared"/>
        <v>11.815278214397988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1022.0</v>
      </c>
      <c r="E29" s="5" t="n">
        <v>1341.0</v>
      </c>
      <c r="F29" s="5" t="n">
        <v>1578.0</v>
      </c>
      <c r="G29" s="5" t="n">
        <v>1024.0</v>
      </c>
      <c r="H29" s="5" t="n">
        <v>2289.0</v>
      </c>
      <c r="I29" s="5" t="n">
        <v>2320.0</v>
      </c>
      <c r="J29" s="5" t="n">
        <v>914.0</v>
      </c>
      <c r="K29" s="5" t="n">
        <v>598.0</v>
      </c>
      <c r="L29" s="5" t="n">
        <v>355.0</v>
      </c>
      <c r="M29" s="5" t="n">
        <v>2177.0</v>
      </c>
      <c r="N29" s="11" t="n">
        <f si="5" t="shared"/>
        <v>13618.0</v>
      </c>
      <c r="O29" s="5" t="n">
        <v>274311.0</v>
      </c>
      <c r="P29" s="5" t="n">
        <v>123670.0</v>
      </c>
      <c r="Q29" s="11" t="n">
        <f si="2" t="shared"/>
        <v>11441.0</v>
      </c>
      <c r="R29" s="6" t="n">
        <f si="0" t="shared"/>
        <v>10.809369810331265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1217.0</v>
      </c>
      <c r="E30" s="5" t="n">
        <v>1256.0</v>
      </c>
      <c r="F30" s="5" t="n">
        <v>1655.0</v>
      </c>
      <c r="G30" s="5" t="n">
        <v>1618.0</v>
      </c>
      <c r="H30" s="5" t="n">
        <v>3383.0</v>
      </c>
      <c r="I30" s="5" t="n">
        <v>4392.0</v>
      </c>
      <c r="J30" s="5" t="n">
        <v>2778.0</v>
      </c>
      <c r="K30" s="5" t="n">
        <v>927.0</v>
      </c>
      <c r="L30" s="5" t="n">
        <v>379.0</v>
      </c>
      <c r="M30" s="5" t="n">
        <v>2065.0</v>
      </c>
      <c r="N30" s="11" t="n">
        <f si="5" t="shared"/>
        <v>19670.0</v>
      </c>
      <c r="O30" s="5" t="n">
        <v>314999.0</v>
      </c>
      <c r="P30" s="5" t="n">
        <v>209905.0</v>
      </c>
      <c r="Q30" s="11" t="n">
        <f si="2" t="shared"/>
        <v>17605.0</v>
      </c>
      <c r="R30" s="6" t="n">
        <f si="0" t="shared"/>
        <v>11.923033229196252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530.0</v>
      </c>
      <c r="E31" s="5" t="n">
        <v>717.0</v>
      </c>
      <c r="F31" s="5" t="n">
        <v>839.0</v>
      </c>
      <c r="G31" s="5" t="n">
        <v>811.0</v>
      </c>
      <c r="H31" s="5" t="n">
        <v>1812.0</v>
      </c>
      <c r="I31" s="5" t="n">
        <v>2660.0</v>
      </c>
      <c r="J31" s="5" t="n">
        <v>1226.0</v>
      </c>
      <c r="K31" s="5" t="n">
        <v>366.0</v>
      </c>
      <c r="L31" s="5" t="n">
        <v>165.0</v>
      </c>
      <c r="M31" s="5" t="n">
        <v>804.0</v>
      </c>
      <c r="N31" s="11" t="n">
        <f si="5" t="shared"/>
        <v>9930.0</v>
      </c>
      <c r="O31" s="5" t="n">
        <v>143489.0</v>
      </c>
      <c r="P31" s="5" t="n">
        <v>101784.0</v>
      </c>
      <c r="Q31" s="11" t="n">
        <f si="2" t="shared"/>
        <v>9126.0</v>
      </c>
      <c r="R31" s="6" t="n">
        <f si="0" t="shared"/>
        <v>11.15318869165023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637.0</v>
      </c>
      <c r="E32" s="5" t="n">
        <v>786.0</v>
      </c>
      <c r="F32" s="5" t="n">
        <v>937.0</v>
      </c>
      <c r="G32" s="5" t="n">
        <v>808.0</v>
      </c>
      <c r="H32" s="5" t="n">
        <v>1669.0</v>
      </c>
      <c r="I32" s="5" t="n">
        <v>2193.0</v>
      </c>
      <c r="J32" s="5" t="n">
        <v>951.0</v>
      </c>
      <c r="K32" s="5" t="n">
        <v>641.0</v>
      </c>
      <c r="L32" s="5" t="n">
        <v>311.0</v>
      </c>
      <c r="M32" s="5" t="n">
        <v>1187.0</v>
      </c>
      <c r="N32" s="11" t="n">
        <f si="5" t="shared"/>
        <v>10120.0</v>
      </c>
      <c r="O32" s="5" t="n">
        <v>221066.0</v>
      </c>
      <c r="P32" s="5" t="n">
        <v>112608.0</v>
      </c>
      <c r="Q32" s="11" t="n">
        <f si="2" t="shared"/>
        <v>8933.0</v>
      </c>
      <c r="R32" s="6" t="n">
        <f si="0" t="shared"/>
        <v>12.605843501623195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4571.0</v>
      </c>
      <c r="E33" s="5" t="n">
        <v>3757.0</v>
      </c>
      <c r="F33" s="5" t="n">
        <v>5495.0</v>
      </c>
      <c r="G33" s="5" t="n">
        <v>4992.0</v>
      </c>
      <c r="H33" s="5" t="n">
        <v>9234.0</v>
      </c>
      <c r="I33" s="5" t="n">
        <v>9713.0</v>
      </c>
      <c r="J33" s="5" t="n">
        <v>5183.0</v>
      </c>
      <c r="K33" s="5" t="n">
        <v>3341.0</v>
      </c>
      <c r="L33" s="5" t="n">
        <v>1635.0</v>
      </c>
      <c r="M33" s="5" t="n">
        <v>7900.0</v>
      </c>
      <c r="N33" s="11" t="n">
        <f si="5" t="shared"/>
        <v>55821.0</v>
      </c>
      <c r="O33" s="5" t="n">
        <v>1323861.0</v>
      </c>
      <c r="P33" s="5" t="n">
        <v>586499.0</v>
      </c>
      <c r="Q33" s="11" t="n">
        <f si="2" t="shared"/>
        <v>47921.0</v>
      </c>
      <c r="R33" s="6" t="n">
        <f si="0" t="shared"/>
        <v>12.23887231067799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587.0</v>
      </c>
      <c r="E34" s="5" t="n">
        <v>525.0</v>
      </c>
      <c r="F34" s="5" t="n">
        <v>673.0</v>
      </c>
      <c r="G34" s="5" t="n">
        <v>584.0</v>
      </c>
      <c r="H34" s="5" t="n">
        <v>1018.0</v>
      </c>
      <c r="I34" s="5" t="n">
        <v>1696.0</v>
      </c>
      <c r="J34" s="5" t="n">
        <v>819.0</v>
      </c>
      <c r="K34" s="5" t="n">
        <v>358.0</v>
      </c>
      <c r="L34" s="5" t="n">
        <v>149.0</v>
      </c>
      <c r="M34" s="5" t="n">
        <v>1584.0</v>
      </c>
      <c r="N34" s="11" t="n">
        <f si="5" t="shared"/>
        <v>7993.0</v>
      </c>
      <c r="O34" s="5" t="n">
        <v>120079.0</v>
      </c>
      <c r="P34" s="5" t="n">
        <v>74433.0</v>
      </c>
      <c r="Q34" s="11" t="n">
        <f si="2" t="shared"/>
        <v>6409.0</v>
      </c>
      <c r="R34" s="6" t="n">
        <f si="0" t="shared"/>
        <v>11.613824309564675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265.0</v>
      </c>
      <c r="E35" s="5" t="n">
        <v>117.0</v>
      </c>
      <c r="F35" s="5" t="n">
        <v>128.0</v>
      </c>
      <c r="G35" s="5" t="n">
        <v>83.0</v>
      </c>
      <c r="H35" s="5" t="n">
        <v>187.0</v>
      </c>
      <c r="I35" s="5" t="n">
        <v>183.0</v>
      </c>
      <c r="J35" s="5" t="n">
        <v>71.0</v>
      </c>
      <c r="K35" s="5" t="n">
        <v>36.0</v>
      </c>
      <c r="L35" s="5" t="n">
        <v>19.0</v>
      </c>
      <c r="M35" s="5" t="n">
        <v>290.0</v>
      </c>
      <c r="N35" s="11" t="n">
        <f si="5" t="shared"/>
        <v>1379.0</v>
      </c>
      <c r="O35" s="5" t="n">
        <v>15691.0</v>
      </c>
      <c r="P35" s="5" t="n">
        <v>8662.0</v>
      </c>
      <c r="Q35" s="11" t="n">
        <f si="2" t="shared"/>
        <v>1089.0</v>
      </c>
      <c r="R35" s="6" t="n">
        <f si="0" t="shared"/>
        <v>7.954086317722681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265.0</v>
      </c>
      <c r="E36" s="5" t="n">
        <v>358.0</v>
      </c>
      <c r="F36" s="5" t="n">
        <v>536.0</v>
      </c>
      <c r="G36" s="5" t="n">
        <v>479.0</v>
      </c>
      <c r="H36" s="5" t="n">
        <v>1094.0</v>
      </c>
      <c r="I36" s="5" t="n">
        <v>1247.0</v>
      </c>
      <c r="J36" s="5" t="n">
        <v>680.0</v>
      </c>
      <c r="K36" s="5" t="n">
        <v>306.0</v>
      </c>
      <c r="L36" s="5" t="n">
        <v>154.0</v>
      </c>
      <c r="M36" s="5" t="n">
        <v>356.0</v>
      </c>
      <c r="N36" s="11" t="n">
        <f si="5" t="shared"/>
        <v>5475.0</v>
      </c>
      <c r="O36" s="5" t="n">
        <v>105869.0</v>
      </c>
      <c r="P36" s="5" t="n">
        <v>64082.0</v>
      </c>
      <c r="Q36" s="11" t="n">
        <f si="2" t="shared"/>
        <v>5119.0</v>
      </c>
      <c r="R36" s="6" t="n">
        <f si="0" t="shared"/>
        <v>12.518460636843134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278.0</v>
      </c>
      <c r="E37" s="5" t="n">
        <v>251.0</v>
      </c>
      <c r="F37" s="5" t="n">
        <v>363.0</v>
      </c>
      <c r="G37" s="5" t="n">
        <v>371.0</v>
      </c>
      <c r="H37" s="5" t="n">
        <v>1015.0</v>
      </c>
      <c r="I37" s="5" t="n">
        <v>810.0</v>
      </c>
      <c r="J37" s="5" t="n">
        <v>536.0</v>
      </c>
      <c r="K37" s="5" t="n">
        <v>451.0</v>
      </c>
      <c r="L37" s="5" t="n">
        <v>310.0</v>
      </c>
      <c r="M37" s="5" t="n">
        <v>1213.0</v>
      </c>
      <c r="N37" s="11" t="n">
        <f si="5" t="shared"/>
        <v>5598.0</v>
      </c>
      <c r="O37" s="5" t="n">
        <v>323164.0</v>
      </c>
      <c r="P37" s="5" t="n">
        <v>74114.0</v>
      </c>
      <c r="Q37" s="11" t="n">
        <f si="2" t="shared"/>
        <v>4385.0</v>
      </c>
      <c r="R37" s="6" t="n">
        <f si="0" t="shared"/>
        <v>16.901710376282782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3282.0</v>
      </c>
      <c r="E38" s="5" t="n">
        <f ref="E38:M38" si="8" t="shared">E39-E26-E27-E28-E29-E30-E31-E32-E33-E34-E35-E36-E37</f>
        <v>2912.0</v>
      </c>
      <c r="F38" s="5" t="n">
        <f si="8" t="shared"/>
        <v>3928.0</v>
      </c>
      <c r="G38" s="5" t="n">
        <f si="8" t="shared"/>
        <v>3591.0</v>
      </c>
      <c r="H38" s="5" t="n">
        <f si="8" t="shared"/>
        <v>7596.0</v>
      </c>
      <c r="I38" s="5" t="n">
        <f si="8" t="shared"/>
        <v>8884.0</v>
      </c>
      <c r="J38" s="5" t="n">
        <f si="8" t="shared"/>
        <v>4389.0</v>
      </c>
      <c r="K38" s="5" t="n">
        <f si="8" t="shared"/>
        <v>2958.0</v>
      </c>
      <c r="L38" s="5" t="n">
        <f si="8" t="shared"/>
        <v>1364.0</v>
      </c>
      <c r="M38" s="5" t="n">
        <f si="8" t="shared"/>
        <v>8151.0</v>
      </c>
      <c r="N38" s="11" t="n">
        <f si="5" t="shared"/>
        <v>47055.0</v>
      </c>
      <c r="O38" s="5" t="n">
        <f>O39-O26-O27-O28-O29-O30-O31-O32-O33-O34-O35-O36-O37</f>
        <v>1139230.0</v>
      </c>
      <c r="P38" s="5" t="n">
        <f>P39-P26-P27-P28-P29-P30-P31-P32-P33-P34-P35-P36-P37</f>
        <v>504252.0</v>
      </c>
      <c r="Q38" s="11" t="n">
        <f si="2" t="shared"/>
        <v>38904.0</v>
      </c>
      <c r="R38" s="6" t="n">
        <f si="0" t="shared"/>
        <v>12.961443553362122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19554.0</v>
      </c>
      <c r="E39" s="5" t="n">
        <v>18213.0</v>
      </c>
      <c r="F39" s="5" t="n">
        <v>23986.0</v>
      </c>
      <c r="G39" s="5" t="n">
        <v>21197.0</v>
      </c>
      <c r="H39" s="5" t="n">
        <v>44500.0</v>
      </c>
      <c r="I39" s="5" t="n">
        <v>57873.0</v>
      </c>
      <c r="J39" s="5" t="n">
        <v>29996.0</v>
      </c>
      <c r="K39" s="5" t="n">
        <v>15805.0</v>
      </c>
      <c r="L39" s="5" t="n">
        <v>7830.0</v>
      </c>
      <c r="M39" s="5" t="n">
        <v>44891.0</v>
      </c>
      <c r="N39" s="11" t="n">
        <f si="5" t="shared"/>
        <v>283845.0</v>
      </c>
      <c r="O39" s="5" t="n">
        <v>6050065.0</v>
      </c>
      <c r="P39" s="5" t="n">
        <v>3022652.0</v>
      </c>
      <c r="Q39" s="11" t="n">
        <f si="2" t="shared"/>
        <v>238954.0</v>
      </c>
      <c r="R39" s="6" t="n">
        <f si="0" t="shared"/>
        <v>12.649514132427162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5573.0</v>
      </c>
      <c r="E40" s="5" t="n">
        <v>4863.0</v>
      </c>
      <c r="F40" s="5" t="n">
        <v>7605.0</v>
      </c>
      <c r="G40" s="5" t="n">
        <v>8285.0</v>
      </c>
      <c r="H40" s="5" t="n">
        <v>18587.0</v>
      </c>
      <c r="I40" s="5" t="n">
        <v>20099.0</v>
      </c>
      <c r="J40" s="5" t="n">
        <v>6814.0</v>
      </c>
      <c r="K40" s="5" t="n">
        <v>2399.0</v>
      </c>
      <c r="L40" s="5" t="n">
        <v>872.0</v>
      </c>
      <c r="M40" s="5" t="n">
        <v>14935.0</v>
      </c>
      <c r="N40" s="11" t="n">
        <f si="5" t="shared"/>
        <v>90032.0</v>
      </c>
      <c r="O40" s="5" t="n">
        <v>975412.0</v>
      </c>
      <c r="P40" s="5" t="n">
        <v>707000.0</v>
      </c>
      <c r="Q40" s="11" t="n">
        <f si="2" t="shared"/>
        <v>75097.0</v>
      </c>
      <c r="R40" s="6" t="n">
        <f si="0" t="shared"/>
        <v>9.414490592167464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804.0</v>
      </c>
      <c r="E41" s="5" t="n">
        <v>789.0</v>
      </c>
      <c r="F41" s="5" t="n">
        <v>1204.0</v>
      </c>
      <c r="G41" s="5" t="n">
        <v>1212.0</v>
      </c>
      <c r="H41" s="5" t="n">
        <v>2599.0</v>
      </c>
      <c r="I41" s="5" t="n">
        <v>2934.0</v>
      </c>
      <c r="J41" s="5" t="n">
        <v>1408.0</v>
      </c>
      <c r="K41" s="5" t="n">
        <v>622.0</v>
      </c>
      <c r="L41" s="5" t="n">
        <v>250.0</v>
      </c>
      <c r="M41" s="5" t="n">
        <v>2172.0</v>
      </c>
      <c r="N41" s="11" t="n">
        <f si="5" t="shared"/>
        <v>13994.0</v>
      </c>
      <c r="O41" s="5" t="n">
        <v>251887.0</v>
      </c>
      <c r="P41" s="5" t="n">
        <v>133269.0</v>
      </c>
      <c r="Q41" s="11" t="n">
        <f si="2" t="shared"/>
        <v>11822.0</v>
      </c>
      <c r="R41" s="6" t="n">
        <f si="0" t="shared"/>
        <v>11.272965657249197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201.0</v>
      </c>
      <c r="E42" s="5" t="n">
        <f ref="E42:M42" si="9" t="shared">E43-E40-E41</f>
        <v>67.0</v>
      </c>
      <c r="F42" s="5" t="n">
        <f si="9" t="shared"/>
        <v>105.0</v>
      </c>
      <c r="G42" s="5" t="n">
        <f si="9" t="shared"/>
        <v>116.0</v>
      </c>
      <c r="H42" s="5" t="n">
        <f si="9" t="shared"/>
        <v>254.0</v>
      </c>
      <c r="I42" s="5" t="n">
        <f si="9" t="shared"/>
        <v>256.0</v>
      </c>
      <c r="J42" s="5" t="n">
        <f si="9" t="shared"/>
        <v>262.0</v>
      </c>
      <c r="K42" s="5" t="n">
        <f si="9" t="shared"/>
        <v>118.0</v>
      </c>
      <c r="L42" s="5" t="n">
        <f si="9" t="shared"/>
        <v>46.0</v>
      </c>
      <c r="M42" s="5" t="n">
        <f si="9" t="shared"/>
        <v>293.0</v>
      </c>
      <c r="N42" s="11" t="n">
        <f si="5" t="shared"/>
        <v>1718.0</v>
      </c>
      <c r="O42" s="5" t="n">
        <f>O43-O40-O41</f>
        <v>112929.0</v>
      </c>
      <c r="P42" s="5" t="n">
        <f>P43-P40-P41</f>
        <v>19716.0</v>
      </c>
      <c r="Q42" s="11" t="n">
        <f si="2" t="shared"/>
        <v>1425.0</v>
      </c>
      <c r="R42" s="6" t="n">
        <f si="0" t="shared"/>
        <v>13.83578947368421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6578.0</v>
      </c>
      <c r="E43" s="5" t="n">
        <v>5719.0</v>
      </c>
      <c r="F43" s="5" t="n">
        <v>8914.0</v>
      </c>
      <c r="G43" s="5" t="n">
        <v>9613.0</v>
      </c>
      <c r="H43" s="5" t="n">
        <v>21440.0</v>
      </c>
      <c r="I43" s="5" t="n">
        <v>23289.0</v>
      </c>
      <c r="J43" s="5" t="n">
        <v>8484.0</v>
      </c>
      <c r="K43" s="5" t="n">
        <v>3139.0</v>
      </c>
      <c r="L43" s="5" t="n">
        <v>1168.0</v>
      </c>
      <c r="M43" s="5" t="n">
        <v>17400.0</v>
      </c>
      <c r="N43" s="11" t="n">
        <f si="5" t="shared"/>
        <v>105744.0</v>
      </c>
      <c r="O43" s="5" t="n">
        <v>1340228.0</v>
      </c>
      <c r="P43" s="5" t="n">
        <v>859985.0</v>
      </c>
      <c r="Q43" s="11" t="n">
        <f si="2" t="shared"/>
        <v>88344.0</v>
      </c>
      <c r="R43" s="6" t="n">
        <f si="0" t="shared"/>
        <v>9.734503758036766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117.0</v>
      </c>
      <c r="E44" s="8" t="n">
        <v>103.0</v>
      </c>
      <c r="F44" s="8" t="n">
        <v>148.0</v>
      </c>
      <c r="G44" s="8" t="n">
        <v>128.0</v>
      </c>
      <c r="H44" s="8" t="n">
        <v>350.0</v>
      </c>
      <c r="I44" s="8" t="n">
        <v>463.0</v>
      </c>
      <c r="J44" s="8" t="n">
        <v>449.0</v>
      </c>
      <c r="K44" s="8" t="n">
        <v>433.0</v>
      </c>
      <c r="L44" s="8" t="n">
        <v>265.0</v>
      </c>
      <c r="M44" s="8" t="n">
        <v>1525.0</v>
      </c>
      <c r="N44" s="11" t="n">
        <f si="5" t="shared"/>
        <v>3981.0</v>
      </c>
      <c r="O44" s="8" t="n">
        <v>593985.0</v>
      </c>
      <c r="P44" s="8" t="n">
        <v>57875.0</v>
      </c>
      <c r="Q44" s="11" t="n">
        <f si="2" t="shared"/>
        <v>2456.0</v>
      </c>
      <c r="R44" s="6" t="n">
        <f si="0" t="shared"/>
        <v>23.564739413680783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68.0</v>
      </c>
      <c r="E45" s="8" t="n">
        <f ref="E45:M45" si="10" t="shared">E46-E44</f>
        <v>153.0</v>
      </c>
      <c r="F45" s="8" t="n">
        <f si="10" t="shared"/>
        <v>224.0</v>
      </c>
      <c r="G45" s="8" t="n">
        <f si="10" t="shared"/>
        <v>257.0</v>
      </c>
      <c r="H45" s="8" t="n">
        <f si="10" t="shared"/>
        <v>774.0</v>
      </c>
      <c r="I45" s="8" t="n">
        <f si="10" t="shared"/>
        <v>757.0</v>
      </c>
      <c r="J45" s="8" t="n">
        <f si="10" t="shared"/>
        <v>652.0</v>
      </c>
      <c r="K45" s="8" t="n">
        <f si="10" t="shared"/>
        <v>309.0</v>
      </c>
      <c r="L45" s="8" t="n">
        <f si="10" t="shared"/>
        <v>259.0</v>
      </c>
      <c r="M45" s="8" t="n">
        <f si="10" t="shared"/>
        <v>1376.0</v>
      </c>
      <c r="N45" s="11" t="n">
        <f si="5" t="shared"/>
        <v>4829.0</v>
      </c>
      <c r="O45" s="8" t="n">
        <f>O46-O44</f>
        <v>671021.0</v>
      </c>
      <c r="P45" s="8" t="n">
        <f>P46-P44</f>
        <v>65038.0</v>
      </c>
      <c r="Q45" s="11" t="n">
        <f si="2" t="shared"/>
        <v>3453.0</v>
      </c>
      <c r="R45" s="6" t="n">
        <f si="0" t="shared"/>
        <v>18.83521575441645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185.0</v>
      </c>
      <c r="E46" s="8" t="n">
        <v>256.0</v>
      </c>
      <c r="F46" s="8" t="n">
        <v>372.0</v>
      </c>
      <c r="G46" s="8" t="n">
        <v>385.0</v>
      </c>
      <c r="H46" s="8" t="n">
        <v>1124.0</v>
      </c>
      <c r="I46" s="8" t="n">
        <v>1220.0</v>
      </c>
      <c r="J46" s="8" t="n">
        <v>1101.0</v>
      </c>
      <c r="K46" s="8" t="n">
        <v>742.0</v>
      </c>
      <c r="L46" s="8" t="n">
        <v>524.0</v>
      </c>
      <c r="M46" s="8" t="n">
        <v>2901.0</v>
      </c>
      <c r="N46" s="11" t="n">
        <f si="5" t="shared"/>
        <v>8810.0</v>
      </c>
      <c r="O46" s="8" t="n">
        <v>1265006.0</v>
      </c>
      <c r="P46" s="8" t="n">
        <v>122913.0</v>
      </c>
      <c r="Q46" s="11" t="n">
        <f si="2" t="shared"/>
        <v>5909.0</v>
      </c>
      <c r="R46" s="6" t="n">
        <f si="0" t="shared"/>
        <v>20.800981553562362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63.0</v>
      </c>
      <c r="E47" s="5" t="n">
        <v>154.0</v>
      </c>
      <c r="F47" s="5" t="n">
        <v>182.0</v>
      </c>
      <c r="G47" s="5" t="n">
        <v>140.0</v>
      </c>
      <c r="H47" s="5" t="n">
        <v>220.0</v>
      </c>
      <c r="I47" s="5" t="n">
        <v>154.0</v>
      </c>
      <c r="J47" s="5" t="n">
        <v>40.0</v>
      </c>
      <c r="K47" s="5" t="n">
        <v>38.0</v>
      </c>
      <c r="L47" s="5" t="n">
        <v>31.0</v>
      </c>
      <c r="M47" s="5" t="n">
        <v>195.0</v>
      </c>
      <c r="N47" s="11" t="n">
        <f si="5" t="shared"/>
        <v>1217.0</v>
      </c>
      <c r="O47" s="5" t="n">
        <v>62812.0</v>
      </c>
      <c r="P47" s="5" t="n">
        <v>9493.0</v>
      </c>
      <c r="Q47" s="11" t="n">
        <f si="2" t="shared"/>
        <v>1022.0</v>
      </c>
      <c r="R47" s="6" t="n">
        <f si="0" t="shared"/>
        <v>9.288649706457926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254696.0</v>
      </c>
      <c r="E48" s="5" t="n">
        <f ref="E48:M48" si="11" t="shared">E47+E46+E43+E39+E25+E18</f>
        <v>729120.0</v>
      </c>
      <c r="F48" s="5" t="n">
        <f si="11" t="shared"/>
        <v>1383883.0</v>
      </c>
      <c r="G48" s="5" t="n">
        <f si="11" t="shared"/>
        <v>917138.0</v>
      </c>
      <c r="H48" s="5" t="n">
        <f si="11" t="shared"/>
        <v>1065622.0</v>
      </c>
      <c r="I48" s="5" t="n">
        <f si="11" t="shared"/>
        <v>668807.0</v>
      </c>
      <c r="J48" s="5" t="n">
        <f si="11" t="shared"/>
        <v>202949.0</v>
      </c>
      <c r="K48" s="5" t="n">
        <f si="11" t="shared"/>
        <v>118150.0</v>
      </c>
      <c r="L48" s="5" t="n">
        <f si="11" t="shared"/>
        <v>77108.0</v>
      </c>
      <c r="M48" s="5" t="n">
        <f si="11" t="shared"/>
        <v>736853.0</v>
      </c>
      <c r="N48" s="11" t="n">
        <f si="5" t="shared"/>
        <v>6154326.0</v>
      </c>
      <c r="O48" s="5" t="n">
        <f>O47+O46+O43+O39+O25+O18</f>
        <v>3.52640578E8</v>
      </c>
      <c r="P48" s="5" t="n">
        <f>P47+P46+P43+P39+P25+P18</f>
        <v>3.8413862E7</v>
      </c>
      <c r="Q48" s="11" t="n">
        <f si="2" t="shared"/>
        <v>5417473.0</v>
      </c>
      <c r="R48" s="6" t="n">
        <f si="0" t="shared"/>
        <v>7.0907343700651575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4.1384873014526695</v>
      </c>
      <c r="E49" s="6" t="n">
        <f ref="E49" si="13" t="shared">E48/$N$48*100</f>
        <v>11.847276208637632</v>
      </c>
      <c r="F49" s="6" t="n">
        <f ref="F49" si="14" t="shared">F48/$N$48*100</f>
        <v>22.486345377219212</v>
      </c>
      <c r="G49" s="6" t="n">
        <f ref="G49" si="15" t="shared">G48/$N$48*100</f>
        <v>14.902330490779981</v>
      </c>
      <c r="H49" s="6" t="n">
        <f ref="H49" si="16" t="shared">H48/$N$48*100</f>
        <v>17.315007362300925</v>
      </c>
      <c r="I49" s="6" t="n">
        <f ref="I49" si="17" t="shared">I48/$N$48*100</f>
        <v>10.867266374904416</v>
      </c>
      <c r="J49" s="6" t="n">
        <f ref="J49" si="18" t="shared">J48/$N$48*100</f>
        <v>3.297664114640661</v>
      </c>
      <c r="K49" s="6" t="n">
        <f ref="K49" si="19" t="shared">K48/$N$48*100</f>
        <v>1.9197878045459404</v>
      </c>
      <c r="L49" s="6" t="n">
        <f ref="L49" si="20" t="shared">L48/$N$48*100</f>
        <v>1.2529073045529275</v>
      </c>
      <c r="M49" s="6" t="n">
        <f ref="M49" si="21" t="shared">M48/$N$48*100</f>
        <v>11.972927660965636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