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<sst xmlns="http://schemas.openxmlformats.org/spreadsheetml/2006/main" count="118" uniqueCount="73">
  <si>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</si>
  <si>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</si>
  <si>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</si>
  <si>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</si>
  <si>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</si>
  <si>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</si>
  <si>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</si>
  <si>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</si>
  <si>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</si>
  <si>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</si>
  <si>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</si>
  <si>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</si>
  <si>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</si>
  <si>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</si>
  <si>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</si>
  <si>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</si>
  <si>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</si>
  <si>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</si>
  <si>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</si>
  <si>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</si>
  <si>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</si>
  <si>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</si>
  <si>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</si>
  <si>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</si>
  <si>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</si>
  <si>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</si>
  <si>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</si>
  <si>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</si>
  <si>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</si>
  <si>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</si>
  <si>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</si>
  <si>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</si>
  <si>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</si>
  <si>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</si>
  <si>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</si>
  <si>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</si>
  <si>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</si>
  <si>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</si>
  <si>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</si>
  <si>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</si>
  <si>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</si>
  <si>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</si>
  <si>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</si>
  <si>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</si>
  <si>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</si>
  <si>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</si>
  <si>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</si>
  <si>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</si>
  <si>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</si>
  <si>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</si>
  <si>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</si>
  <si>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</si>
  <si>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</si>
  <si>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</si>
  <si>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</si>
  <si>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</si>
  <si>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</si>
  <si>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</si>
  <si>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</si>
  <si>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</si>
  <si>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</si>
  <si>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</si>
  <si>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</si>
  <si>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</si>
  <si>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</si>
  <si>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</si>
  <si>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</si>
  <si>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</si>
  <si>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</si>
  <si>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</si>
  <si>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</si>
  <si>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113年9月來臺旅客人次～按停留夜數分
Table 1-8  Visitor Arrivals  by Length of Stay,
September,2024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</si>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</sst>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4473.0</v>
      </c>
      <c r="E3" s="4" t="n">
        <v>16541.0</v>
      </c>
      <c r="F3" s="4" t="n">
        <v>21866.0</v>
      </c>
      <c r="G3" s="4" t="n">
        <v>18511.0</v>
      </c>
      <c r="H3" s="4" t="n">
        <v>13666.0</v>
      </c>
      <c r="I3" s="4" t="n">
        <v>3793.0</v>
      </c>
      <c r="J3" s="4" t="n">
        <v>1027.0</v>
      </c>
      <c r="K3" s="4" t="n">
        <v>229.0</v>
      </c>
      <c r="L3" s="4" t="n">
        <v>169.0</v>
      </c>
      <c r="M3" s="4" t="n">
        <v>3424.0</v>
      </c>
      <c r="N3" s="11" t="n">
        <f>SUM(D3:M3)</f>
        <v>83699.0</v>
      </c>
      <c r="O3" s="4" t="n">
        <v>550820.0</v>
      </c>
      <c r="P3" s="4" t="n">
        <v>337979.0</v>
      </c>
      <c r="Q3" s="11" t="n">
        <f>SUM(D3:L3)</f>
        <v>80275.0</v>
      </c>
      <c r="R3" s="6" t="n">
        <f ref="R3:R48" si="0" t="shared">IF(P3&lt;&gt;0,P3/SUM(D3:L3),0)</f>
        <v>4.210264715042043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1070.0</v>
      </c>
      <c r="E4" s="5" t="n">
        <v>1897.0</v>
      </c>
      <c r="F4" s="5" t="n">
        <v>2729.0</v>
      </c>
      <c r="G4" s="5" t="n">
        <v>2960.0</v>
      </c>
      <c r="H4" s="5" t="n">
        <v>5592.0</v>
      </c>
      <c r="I4" s="5" t="n">
        <v>3776.0</v>
      </c>
      <c r="J4" s="5" t="n">
        <v>1333.0</v>
      </c>
      <c r="K4" s="5" t="n">
        <v>904.0</v>
      </c>
      <c r="L4" s="5" t="n">
        <v>1001.0</v>
      </c>
      <c r="M4" s="5" t="n">
        <v>6107.0</v>
      </c>
      <c r="N4" s="11" t="n">
        <f ref="N4:N14" si="1" t="shared">SUM(D4:M4)</f>
        <v>27369.0</v>
      </c>
      <c r="O4" s="5" t="n">
        <v>780918.0</v>
      </c>
      <c r="P4" s="5" t="n">
        <v>245661.0</v>
      </c>
      <c r="Q4" s="11" t="n">
        <f ref="Q4:Q48" si="2" t="shared">SUM(D4:L4)</f>
        <v>21262.0</v>
      </c>
      <c r="R4" s="6" t="n">
        <f si="0" t="shared"/>
        <v>11.553993039224908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5729.0</v>
      </c>
      <c r="E5" s="5" t="n">
        <v>36607.0</v>
      </c>
      <c r="F5" s="5" t="n">
        <v>36142.0</v>
      </c>
      <c r="G5" s="5" t="n">
        <v>11854.0</v>
      </c>
      <c r="H5" s="5" t="n">
        <v>7382.0</v>
      </c>
      <c r="I5" s="5" t="n">
        <v>3479.0</v>
      </c>
      <c r="J5" s="5" t="n">
        <v>1802.0</v>
      </c>
      <c r="K5" s="5" t="n">
        <v>1454.0</v>
      </c>
      <c r="L5" s="5" t="n">
        <v>774.0</v>
      </c>
      <c r="M5" s="5" t="n">
        <v>3084.0</v>
      </c>
      <c r="N5" s="11" t="n">
        <f si="1" t="shared"/>
        <v>108307.0</v>
      </c>
      <c r="O5" s="5" t="n">
        <v>744642.0</v>
      </c>
      <c r="P5" s="5" t="n">
        <v>474508.0</v>
      </c>
      <c r="Q5" s="11" t="n">
        <f si="2" t="shared"/>
        <v>105223.0</v>
      </c>
      <c r="R5" s="6" t="n">
        <f si="0" t="shared"/>
        <v>4.509546391948528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2562.0</v>
      </c>
      <c r="E6" s="5" t="n">
        <v>11903.0</v>
      </c>
      <c r="F6" s="5" t="n">
        <v>36011.0</v>
      </c>
      <c r="G6" s="5" t="n">
        <v>12326.0</v>
      </c>
      <c r="H6" s="5" t="n">
        <v>5220.0</v>
      </c>
      <c r="I6" s="5" t="n">
        <v>1469.0</v>
      </c>
      <c r="J6" s="5" t="n">
        <v>547.0</v>
      </c>
      <c r="K6" s="5" t="n">
        <v>457.0</v>
      </c>
      <c r="L6" s="5" t="n">
        <v>329.0</v>
      </c>
      <c r="M6" s="5" t="n">
        <v>964.0</v>
      </c>
      <c r="N6" s="11" t="n">
        <f si="1" t="shared"/>
        <v>71788.0</v>
      </c>
      <c r="O6" s="5" t="n">
        <v>381782.0</v>
      </c>
      <c r="P6" s="5" t="n">
        <v>284244.0</v>
      </c>
      <c r="Q6" s="11" t="n">
        <f si="2" t="shared"/>
        <v>70824.0</v>
      </c>
      <c r="R6" s="6" t="n">
        <f si="0" t="shared"/>
        <v>4.013385293120976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200.0</v>
      </c>
      <c r="E7" s="5" t="n">
        <v>198.0</v>
      </c>
      <c r="F7" s="5" t="n">
        <v>390.0</v>
      </c>
      <c r="G7" s="5" t="n">
        <v>345.0</v>
      </c>
      <c r="H7" s="5" t="n">
        <v>547.0</v>
      </c>
      <c r="I7" s="5" t="n">
        <v>374.0</v>
      </c>
      <c r="J7" s="5" t="n">
        <v>201.0</v>
      </c>
      <c r="K7" s="5" t="n">
        <v>189.0</v>
      </c>
      <c r="L7" s="5" t="n">
        <v>114.0</v>
      </c>
      <c r="M7" s="5" t="n">
        <v>683.0</v>
      </c>
      <c r="N7" s="11" t="n">
        <f si="1" t="shared"/>
        <v>3241.0</v>
      </c>
      <c r="O7" s="5" t="n">
        <v>158369.0</v>
      </c>
      <c r="P7" s="5" t="n">
        <v>32456.0</v>
      </c>
      <c r="Q7" s="11" t="n">
        <f si="2" t="shared"/>
        <v>2558.0</v>
      </c>
      <c r="R7" s="6" t="n">
        <f si="0" t="shared"/>
        <v>12.68803752931978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58.0</v>
      </c>
      <c r="E8" s="5" t="n">
        <v>150.0</v>
      </c>
      <c r="F8" s="5" t="n">
        <v>224.0</v>
      </c>
      <c r="G8" s="5" t="n">
        <v>215.0</v>
      </c>
      <c r="H8" s="5" t="n">
        <v>346.0</v>
      </c>
      <c r="I8" s="5" t="n">
        <v>300.0</v>
      </c>
      <c r="J8" s="5" t="n">
        <v>144.0</v>
      </c>
      <c r="K8" s="5" t="n">
        <v>46.0</v>
      </c>
      <c r="L8" s="5" t="n">
        <v>37.0</v>
      </c>
      <c r="M8" s="5" t="n">
        <v>68.0</v>
      </c>
      <c r="N8" s="11" t="n">
        <f si="1" t="shared"/>
        <v>1588.0</v>
      </c>
      <c r="O8" s="5" t="n">
        <v>34810.0</v>
      </c>
      <c r="P8" s="5" t="n">
        <v>15384.0</v>
      </c>
      <c r="Q8" s="11" t="n">
        <f si="2" t="shared"/>
        <v>1520.0</v>
      </c>
      <c r="R8" s="6" t="n">
        <f si="0" t="shared"/>
        <v>10.121052631578948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1053.0</v>
      </c>
      <c r="E9" s="5" t="n">
        <v>1152.0</v>
      </c>
      <c r="F9" s="5" t="n">
        <v>2897.0</v>
      </c>
      <c r="G9" s="5" t="n">
        <v>4725.0</v>
      </c>
      <c r="H9" s="5" t="n">
        <v>12146.0</v>
      </c>
      <c r="I9" s="5" t="n">
        <v>3600.0</v>
      </c>
      <c r="J9" s="5" t="n">
        <v>1283.0</v>
      </c>
      <c r="K9" s="5" t="n">
        <v>697.0</v>
      </c>
      <c r="L9" s="5" t="n">
        <v>524.0</v>
      </c>
      <c r="M9" s="5" t="n">
        <v>2491.0</v>
      </c>
      <c r="N9" s="11" t="n">
        <f si="1" t="shared"/>
        <v>30568.0</v>
      </c>
      <c r="O9" s="5" t="n">
        <v>722767.0</v>
      </c>
      <c r="P9" s="5" t="n">
        <v>238463.0</v>
      </c>
      <c r="Q9" s="11" t="n">
        <f si="2" t="shared"/>
        <v>28077.0</v>
      </c>
      <c r="R9" s="6" t="n">
        <f si="0" t="shared"/>
        <v>8.493179470741175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745.0</v>
      </c>
      <c r="E10" s="5" t="n">
        <v>1756.0</v>
      </c>
      <c r="F10" s="5" t="n">
        <v>3627.0</v>
      </c>
      <c r="G10" s="5" t="n">
        <v>4958.0</v>
      </c>
      <c r="H10" s="5" t="n">
        <v>9352.0</v>
      </c>
      <c r="I10" s="5" t="n">
        <v>3588.0</v>
      </c>
      <c r="J10" s="5" t="n">
        <v>569.0</v>
      </c>
      <c r="K10" s="5" t="n">
        <v>204.0</v>
      </c>
      <c r="L10" s="5" t="n">
        <v>81.0</v>
      </c>
      <c r="M10" s="5" t="n">
        <v>471.0</v>
      </c>
      <c r="N10" s="11" t="n">
        <f si="1" t="shared"/>
        <v>25351.0</v>
      </c>
      <c r="O10" s="5" t="n">
        <v>184170.0</v>
      </c>
      <c r="P10" s="5" t="n">
        <v>151161.0</v>
      </c>
      <c r="Q10" s="11" t="n">
        <f si="2" t="shared"/>
        <v>24880.0</v>
      </c>
      <c r="R10" s="6" t="n">
        <f si="0" t="shared"/>
        <v>6.075602893890675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485.0</v>
      </c>
      <c r="E11" s="5" t="n">
        <v>236.0</v>
      </c>
      <c r="F11" s="5" t="n">
        <v>485.0</v>
      </c>
      <c r="G11" s="5" t="n">
        <v>573.0</v>
      </c>
      <c r="H11" s="5" t="n">
        <v>1599.0</v>
      </c>
      <c r="I11" s="5" t="n">
        <v>1631.0</v>
      </c>
      <c r="J11" s="5" t="n">
        <v>596.0</v>
      </c>
      <c r="K11" s="5" t="n">
        <v>500.0</v>
      </c>
      <c r="L11" s="5" t="n">
        <v>209.0</v>
      </c>
      <c r="M11" s="5" t="n">
        <v>5472.0</v>
      </c>
      <c r="N11" s="11" t="n">
        <f si="1" t="shared"/>
        <v>11786.0</v>
      </c>
      <c r="O11" s="5" t="n">
        <v>6979998.0</v>
      </c>
      <c r="P11" s="5" t="n">
        <v>83606.0</v>
      </c>
      <c r="Q11" s="11" t="n">
        <f si="2" t="shared"/>
        <v>6314.0</v>
      </c>
      <c r="R11" s="6" t="n">
        <f si="0" t="shared"/>
        <v>13.241368387709851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1293.0</v>
      </c>
      <c r="E12" s="5" t="n">
        <v>2539.0</v>
      </c>
      <c r="F12" s="5" t="n">
        <v>5769.0</v>
      </c>
      <c r="G12" s="5" t="n">
        <v>5240.0</v>
      </c>
      <c r="H12" s="5" t="n">
        <v>4466.0</v>
      </c>
      <c r="I12" s="5" t="n">
        <v>2543.0</v>
      </c>
      <c r="J12" s="5" t="n">
        <v>347.0</v>
      </c>
      <c r="K12" s="5" t="n">
        <v>349.0</v>
      </c>
      <c r="L12" s="5" t="n">
        <v>269.0</v>
      </c>
      <c r="M12" s="5" t="n">
        <v>6316.0</v>
      </c>
      <c r="N12" s="11" t="n">
        <f si="1" t="shared"/>
        <v>29131.0</v>
      </c>
      <c r="O12" s="5" t="n">
        <v>4664202.0</v>
      </c>
      <c r="P12" s="5" t="n">
        <v>142742.0</v>
      </c>
      <c r="Q12" s="11" t="n">
        <f si="2" t="shared"/>
        <v>22815.0</v>
      </c>
      <c r="R12" s="6" t="n">
        <f si="0" t="shared"/>
        <v>6.25649791803638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459.0</v>
      </c>
      <c r="E13" s="5" t="n">
        <v>2062.0</v>
      </c>
      <c r="F13" s="5" t="n">
        <v>4010.0</v>
      </c>
      <c r="G13" s="5" t="n">
        <v>1837.0</v>
      </c>
      <c r="H13" s="5" t="n">
        <v>1663.0</v>
      </c>
      <c r="I13" s="5" t="n">
        <v>7766.0</v>
      </c>
      <c r="J13" s="5" t="n">
        <v>284.0</v>
      </c>
      <c r="K13" s="5" t="n">
        <v>298.0</v>
      </c>
      <c r="L13" s="5" t="n">
        <v>235.0</v>
      </c>
      <c r="M13" s="5" t="n">
        <v>3480.0</v>
      </c>
      <c r="N13" s="11" t="n">
        <f si="1" t="shared"/>
        <v>22094.0</v>
      </c>
      <c r="O13" s="5" t="n">
        <v>2427782.0</v>
      </c>
      <c r="P13" s="5" t="n">
        <v>167661.0</v>
      </c>
      <c r="Q13" s="11" t="n">
        <f si="2" t="shared"/>
        <v>18614.0</v>
      </c>
      <c r="R13" s="6" t="n">
        <f si="0" t="shared"/>
        <v>9.007252605565704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216.0</v>
      </c>
      <c r="E14" s="5" t="n">
        <v>379.0</v>
      </c>
      <c r="F14" s="5" t="n">
        <v>1509.0</v>
      </c>
      <c r="G14" s="5" t="n">
        <v>5390.0</v>
      </c>
      <c r="H14" s="5" t="n">
        <v>1838.0</v>
      </c>
      <c r="I14" s="5" t="n">
        <v>1331.0</v>
      </c>
      <c r="J14" s="5" t="n">
        <v>685.0</v>
      </c>
      <c r="K14" s="5" t="n">
        <v>1024.0</v>
      </c>
      <c r="L14" s="5" t="n">
        <v>1356.0</v>
      </c>
      <c r="M14" s="5" t="n">
        <v>11319.0</v>
      </c>
      <c r="N14" s="11" t="n">
        <f si="1" t="shared"/>
        <v>25047.0</v>
      </c>
      <c r="O14" s="5" t="n">
        <v>7479502.0</v>
      </c>
      <c r="P14" s="5" t="n">
        <v>223735.0</v>
      </c>
      <c r="Q14" s="11" t="n">
        <f si="2" t="shared"/>
        <v>13728.0</v>
      </c>
      <c r="R14" s="6" t="n">
        <f si="0" t="shared"/>
        <v>16.297712703962706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117.0</v>
      </c>
      <c r="E15" s="5" t="n">
        <f ref="E15:M15" si="3" t="shared">E16-E9-E10-E11-E12-E13-E14</f>
        <v>40.0</v>
      </c>
      <c r="F15" s="5" t="n">
        <f si="3" t="shared"/>
        <v>95.0</v>
      </c>
      <c r="G15" s="5" t="n">
        <f si="3" t="shared"/>
        <v>211.0</v>
      </c>
      <c r="H15" s="5" t="n">
        <f si="3" t="shared"/>
        <v>247.0</v>
      </c>
      <c r="I15" s="5" t="n">
        <f si="3" t="shared"/>
        <v>262.0</v>
      </c>
      <c r="J15" s="5" t="n">
        <f si="3" t="shared"/>
        <v>97.0</v>
      </c>
      <c r="K15" s="5" t="n">
        <f si="3" t="shared"/>
        <v>98.0</v>
      </c>
      <c r="L15" s="5" t="n">
        <f si="3" t="shared"/>
        <v>61.0</v>
      </c>
      <c r="M15" s="5" t="n">
        <f si="3" t="shared"/>
        <v>293.0</v>
      </c>
      <c r="N15" s="5" t="n">
        <f ref="N15" si="4" t="shared">N16-N9-N10-N11-N12-N13-N14</f>
        <v>1521.0</v>
      </c>
      <c r="O15" s="5" t="n">
        <f>O16-O9-O10-O11-O12-O13-O14</f>
        <v>97392.0</v>
      </c>
      <c r="P15" s="5" t="n">
        <f>P16-P9-P10-P11-P12-P13-P14</f>
        <v>17203.0</v>
      </c>
      <c r="Q15" s="11" t="n">
        <f si="2" t="shared"/>
        <v>1228.0</v>
      </c>
      <c r="R15" s="6" t="n">
        <f si="0" t="shared"/>
        <v>14.008957654723128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4368.0</v>
      </c>
      <c r="E16" s="5" t="n">
        <v>8164.0</v>
      </c>
      <c r="F16" s="5" t="n">
        <v>18392.0</v>
      </c>
      <c r="G16" s="5" t="n">
        <v>22934.0</v>
      </c>
      <c r="H16" s="5" t="n">
        <v>31311.0</v>
      </c>
      <c r="I16" s="5" t="n">
        <v>20721.0</v>
      </c>
      <c r="J16" s="5" t="n">
        <v>3861.0</v>
      </c>
      <c r="K16" s="5" t="n">
        <v>3170.0</v>
      </c>
      <c r="L16" s="5" t="n">
        <v>2735.0</v>
      </c>
      <c r="M16" s="5" t="n">
        <v>29842.0</v>
      </c>
      <c r="N16" s="11" t="n">
        <f ref="N16:N48" si="5" t="shared">SUM(D16:M16)</f>
        <v>145498.0</v>
      </c>
      <c r="O16" s="5" t="n">
        <v>2.2555813E7</v>
      </c>
      <c r="P16" s="5" t="n">
        <v>1024571.0</v>
      </c>
      <c r="Q16" s="11" t="n">
        <f si="2" t="shared"/>
        <v>115656.0</v>
      </c>
      <c r="R16" s="6" t="n">
        <f si="0" t="shared"/>
        <v>8.858779483986996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485.0</v>
      </c>
      <c r="E17" s="5" t="n">
        <f ref="E17:M17" si="6" t="shared">E18-E16-E3-E4-E5-E6-E7-E8</f>
        <v>1472.0</v>
      </c>
      <c r="F17" s="5" t="n">
        <f si="6" t="shared"/>
        <v>1337.0</v>
      </c>
      <c r="G17" s="5" t="n">
        <f si="6" t="shared"/>
        <v>928.0</v>
      </c>
      <c r="H17" s="5" t="n">
        <f si="6" t="shared"/>
        <v>967.0</v>
      </c>
      <c r="I17" s="5" t="n">
        <f si="6" t="shared"/>
        <v>739.0</v>
      </c>
      <c r="J17" s="5" t="n">
        <f si="6" t="shared"/>
        <v>223.0</v>
      </c>
      <c r="K17" s="5" t="n">
        <f si="6" t="shared"/>
        <v>146.0</v>
      </c>
      <c r="L17" s="5" t="n">
        <f si="6" t="shared"/>
        <v>50.0</v>
      </c>
      <c r="M17" s="5" t="n">
        <f si="6" t="shared"/>
        <v>401.0</v>
      </c>
      <c r="N17" s="11" t="n">
        <f si="5" t="shared"/>
        <v>6748.0</v>
      </c>
      <c r="O17" s="5" t="n">
        <f>O18-O16-O3-O4-O5-O6-O7-O8</f>
        <v>107322.0</v>
      </c>
      <c r="P17" s="5" t="n">
        <f>P18-P16-P3-P4-P5-P6-P7-P8</f>
        <v>40226.0</v>
      </c>
      <c r="Q17" s="11" t="n">
        <f si="2" t="shared"/>
        <v>6347.0</v>
      </c>
      <c r="R17" s="6" t="n">
        <f si="0" t="shared"/>
        <v>6.337797384591146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18945.0</v>
      </c>
      <c r="E18" s="5" t="n">
        <v>76932.0</v>
      </c>
      <c r="F18" s="5" t="n">
        <v>117091.0</v>
      </c>
      <c r="G18" s="5" t="n">
        <v>70073.0</v>
      </c>
      <c r="H18" s="5" t="n">
        <v>65031.0</v>
      </c>
      <c r="I18" s="5" t="n">
        <v>34651.0</v>
      </c>
      <c r="J18" s="5" t="n">
        <v>9138.0</v>
      </c>
      <c r="K18" s="5" t="n">
        <v>6595.0</v>
      </c>
      <c r="L18" s="5" t="n">
        <v>5209.0</v>
      </c>
      <c r="M18" s="5" t="n">
        <v>44573.0</v>
      </c>
      <c r="N18" s="11" t="n">
        <f si="5" t="shared"/>
        <v>448238.0</v>
      </c>
      <c r="O18" s="5" t="n">
        <v>2.5314476E7</v>
      </c>
      <c r="P18" s="5" t="n">
        <v>2455029.0</v>
      </c>
      <c r="Q18" s="11" t="n">
        <f si="2" t="shared"/>
        <v>403665.0</v>
      </c>
      <c r="R18" s="6" t="n">
        <f si="0" t="shared"/>
        <v>6.081847571624986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587.0</v>
      </c>
      <c r="E19" s="5" t="n">
        <v>577.0</v>
      </c>
      <c r="F19" s="5" t="n">
        <v>862.0</v>
      </c>
      <c r="G19" s="5" t="n">
        <v>778.0</v>
      </c>
      <c r="H19" s="5" t="n">
        <v>1346.0</v>
      </c>
      <c r="I19" s="5" t="n">
        <v>899.0</v>
      </c>
      <c r="J19" s="5" t="n">
        <v>452.0</v>
      </c>
      <c r="K19" s="5" t="n">
        <v>243.0</v>
      </c>
      <c r="L19" s="5" t="n">
        <v>134.0</v>
      </c>
      <c r="M19" s="5" t="n">
        <v>948.0</v>
      </c>
      <c r="N19" s="11" t="n">
        <f si="5" t="shared"/>
        <v>6826.0</v>
      </c>
      <c r="O19" s="5" t="n">
        <v>101687.0</v>
      </c>
      <c r="P19" s="5" t="n">
        <v>54778.0</v>
      </c>
      <c r="Q19" s="11" t="n">
        <f si="2" t="shared"/>
        <v>5878.0</v>
      </c>
      <c r="R19" s="6" t="n">
        <f si="0" t="shared"/>
        <v>9.319156175569923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3394.0</v>
      </c>
      <c r="E20" s="5" t="n">
        <v>3314.0</v>
      </c>
      <c r="F20" s="5" t="n">
        <v>4432.0</v>
      </c>
      <c r="G20" s="5" t="n">
        <v>3864.0</v>
      </c>
      <c r="H20" s="5" t="n">
        <v>7481.0</v>
      </c>
      <c r="I20" s="5" t="n">
        <v>6090.0</v>
      </c>
      <c r="J20" s="5" t="n">
        <v>2299.0</v>
      </c>
      <c r="K20" s="5" t="n">
        <v>1245.0</v>
      </c>
      <c r="L20" s="5" t="n">
        <v>782.0</v>
      </c>
      <c r="M20" s="5" t="n">
        <v>4333.0</v>
      </c>
      <c r="N20" s="11" t="n">
        <f si="5" t="shared"/>
        <v>37234.0</v>
      </c>
      <c r="O20" s="5" t="n">
        <v>495764.0</v>
      </c>
      <c r="P20" s="5" t="n">
        <v>310249.0</v>
      </c>
      <c r="Q20" s="11" t="n">
        <f si="2" t="shared"/>
        <v>32901.0</v>
      </c>
      <c r="R20" s="6" t="n">
        <f si="0" t="shared"/>
        <v>9.429774170997842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17.0</v>
      </c>
      <c r="E21" s="5" t="n">
        <v>41.0</v>
      </c>
      <c r="F21" s="5" t="n">
        <v>98.0</v>
      </c>
      <c r="G21" s="5" t="n">
        <v>23.0</v>
      </c>
      <c r="H21" s="5" t="n">
        <v>47.0</v>
      </c>
      <c r="I21" s="5" t="n">
        <v>48.0</v>
      </c>
      <c r="J21" s="5" t="n">
        <v>19.0</v>
      </c>
      <c r="K21" s="5" t="n">
        <v>13.0</v>
      </c>
      <c r="L21" s="5" t="n">
        <v>3.0</v>
      </c>
      <c r="M21" s="5" t="n">
        <v>35.0</v>
      </c>
      <c r="N21" s="11" t="n">
        <f si="5" t="shared"/>
        <v>344.0</v>
      </c>
      <c r="O21" s="5" t="n">
        <v>8265.0</v>
      </c>
      <c r="P21" s="5" t="n">
        <v>2393.0</v>
      </c>
      <c r="Q21" s="11" t="n">
        <f si="2" t="shared"/>
        <v>309.0</v>
      </c>
      <c r="R21" s="6" t="n">
        <f si="0" t="shared"/>
        <v>7.744336569579288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7.0</v>
      </c>
      <c r="E22" s="5" t="n">
        <v>33.0</v>
      </c>
      <c r="F22" s="5" t="n">
        <v>37.0</v>
      </c>
      <c r="G22" s="5" t="n">
        <v>21.0</v>
      </c>
      <c r="H22" s="5" t="n">
        <v>67.0</v>
      </c>
      <c r="I22" s="5" t="n">
        <v>40.0</v>
      </c>
      <c r="J22" s="5" t="n">
        <v>18.0</v>
      </c>
      <c r="K22" s="5" t="n">
        <v>13.0</v>
      </c>
      <c r="L22" s="5" t="n">
        <v>9.0</v>
      </c>
      <c r="M22" s="5" t="n">
        <v>35.0</v>
      </c>
      <c r="N22" s="11" t="n">
        <f si="5" t="shared"/>
        <v>280.0</v>
      </c>
      <c r="O22" s="5" t="n">
        <v>11344.0</v>
      </c>
      <c r="P22" s="5" t="n">
        <v>2786.0</v>
      </c>
      <c r="Q22" s="11" t="n">
        <f si="2" t="shared"/>
        <v>245.0</v>
      </c>
      <c r="R22" s="6" t="n">
        <f si="0" t="shared"/>
        <v>11.371428571428572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1.0</v>
      </c>
      <c r="E23" s="5" t="n">
        <v>3.0</v>
      </c>
      <c r="F23" s="5" t="n">
        <v>13.0</v>
      </c>
      <c r="G23" s="5" t="n">
        <v>13.0</v>
      </c>
      <c r="H23" s="5" t="n">
        <v>13.0</v>
      </c>
      <c r="I23" s="5" t="n">
        <v>8.0</v>
      </c>
      <c r="J23" s="5" t="n">
        <v>8.0</v>
      </c>
      <c r="K23" s="5" t="n">
        <v>10.0</v>
      </c>
      <c r="L23" s="5" t="n">
        <v>3.0</v>
      </c>
      <c r="M23" s="5" t="n">
        <v>7.0</v>
      </c>
      <c r="N23" s="11" t="n">
        <f si="5" t="shared"/>
        <v>79.0</v>
      </c>
      <c r="O23" s="5" t="n">
        <v>2155.0</v>
      </c>
      <c r="P23" s="5" t="n">
        <v>975.0</v>
      </c>
      <c r="Q23" s="11" t="n">
        <f si="2" t="shared"/>
        <v>72.0</v>
      </c>
      <c r="R23" s="6" t="n">
        <f si="0" t="shared"/>
        <v>13.541666666666666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41.0</v>
      </c>
      <c r="E24" s="5" t="n">
        <f ref="E24:M24" si="7" t="shared">E25-E19-E20-E21-E22-E23</f>
        <v>49.0</v>
      </c>
      <c r="F24" s="5" t="n">
        <f si="7" t="shared"/>
        <v>66.0</v>
      </c>
      <c r="G24" s="5" t="n">
        <f si="7" t="shared"/>
        <v>72.0</v>
      </c>
      <c r="H24" s="5" t="n">
        <f si="7" t="shared"/>
        <v>53.0</v>
      </c>
      <c r="I24" s="5" t="n">
        <f si="7" t="shared"/>
        <v>92.0</v>
      </c>
      <c r="J24" s="5" t="n">
        <f si="7" t="shared"/>
        <v>54.0</v>
      </c>
      <c r="K24" s="5" t="n">
        <f si="7" t="shared"/>
        <v>83.0</v>
      </c>
      <c r="L24" s="5" t="n">
        <f si="7" t="shared"/>
        <v>66.0</v>
      </c>
      <c r="M24" s="5" t="n">
        <f si="7" t="shared"/>
        <v>164.0</v>
      </c>
      <c r="N24" s="11" t="n">
        <f si="5" t="shared"/>
        <v>740.0</v>
      </c>
      <c r="O24" s="5" t="n">
        <f>O25-O19-O20-O21-O22-O23</f>
        <v>62906.0</v>
      </c>
      <c r="P24" s="5" t="n">
        <f>P25-P19-P20-P21-P22-P23</f>
        <v>11799.0</v>
      </c>
      <c r="Q24" s="11" t="n">
        <f si="2" t="shared"/>
        <v>576.0</v>
      </c>
      <c r="R24" s="6" t="n">
        <f si="0" t="shared"/>
        <v>20.484375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4047.0</v>
      </c>
      <c r="E25" s="5" t="n">
        <v>4017.0</v>
      </c>
      <c r="F25" s="5" t="n">
        <v>5508.0</v>
      </c>
      <c r="G25" s="5" t="n">
        <v>4771.0</v>
      </c>
      <c r="H25" s="5" t="n">
        <v>9007.0</v>
      </c>
      <c r="I25" s="5" t="n">
        <v>7177.0</v>
      </c>
      <c r="J25" s="5" t="n">
        <v>2850.0</v>
      </c>
      <c r="K25" s="5" t="n">
        <v>1607.0</v>
      </c>
      <c r="L25" s="5" t="n">
        <v>997.0</v>
      </c>
      <c r="M25" s="5" t="n">
        <v>5522.0</v>
      </c>
      <c r="N25" s="11" t="n">
        <f si="5" t="shared"/>
        <v>45503.0</v>
      </c>
      <c r="O25" s="5" t="n">
        <v>682121.0</v>
      </c>
      <c r="P25" s="5" t="n">
        <v>382980.0</v>
      </c>
      <c r="Q25" s="11" t="n">
        <f si="2" t="shared"/>
        <v>39981.0</v>
      </c>
      <c r="R25" s="6" t="n">
        <f si="0" t="shared"/>
        <v>9.579050048773167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44.0</v>
      </c>
      <c r="E26" s="5" t="n">
        <v>49.0</v>
      </c>
      <c r="F26" s="5" t="n">
        <v>63.0</v>
      </c>
      <c r="G26" s="5" t="n">
        <v>48.0</v>
      </c>
      <c r="H26" s="5" t="n">
        <v>92.0</v>
      </c>
      <c r="I26" s="5" t="n">
        <v>119.0</v>
      </c>
      <c r="J26" s="5" t="n">
        <v>62.0</v>
      </c>
      <c r="K26" s="5" t="n">
        <v>53.0</v>
      </c>
      <c r="L26" s="5" t="n">
        <v>16.0</v>
      </c>
      <c r="M26" s="5" t="n">
        <v>35.0</v>
      </c>
      <c r="N26" s="11" t="n">
        <f si="5" t="shared"/>
        <v>581.0</v>
      </c>
      <c r="O26" s="5" t="n">
        <v>8832.0</v>
      </c>
      <c r="P26" s="5" t="n">
        <v>7090.0</v>
      </c>
      <c r="Q26" s="11" t="n">
        <f si="2" t="shared"/>
        <v>546.0</v>
      </c>
      <c r="R26" s="6" t="n">
        <f si="0" t="shared"/>
        <v>12.985347985347985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161.0</v>
      </c>
      <c r="E27" s="5" t="n">
        <v>221.0</v>
      </c>
      <c r="F27" s="5" t="n">
        <v>275.0</v>
      </c>
      <c r="G27" s="5" t="n">
        <v>295.0</v>
      </c>
      <c r="H27" s="5" t="n">
        <v>534.0</v>
      </c>
      <c r="I27" s="5" t="n">
        <v>694.0</v>
      </c>
      <c r="J27" s="5" t="n">
        <v>358.0</v>
      </c>
      <c r="K27" s="5" t="n">
        <v>180.0</v>
      </c>
      <c r="L27" s="5" t="n">
        <v>96.0</v>
      </c>
      <c r="M27" s="5" t="n">
        <v>369.0</v>
      </c>
      <c r="N27" s="11" t="n">
        <f si="5" t="shared"/>
        <v>3183.0</v>
      </c>
      <c r="O27" s="5" t="n">
        <v>70066.0</v>
      </c>
      <c r="P27" s="5" t="n">
        <v>35862.0</v>
      </c>
      <c r="Q27" s="11" t="n">
        <f si="2" t="shared"/>
        <v>2814.0</v>
      </c>
      <c r="R27" s="6" t="n">
        <f si="0" t="shared"/>
        <v>12.74413646055437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213.0</v>
      </c>
      <c r="E28" s="5" t="n">
        <v>343.0</v>
      </c>
      <c r="F28" s="5" t="n">
        <v>527.0</v>
      </c>
      <c r="G28" s="5" t="n">
        <v>405.0</v>
      </c>
      <c r="H28" s="5" t="n">
        <v>918.0</v>
      </c>
      <c r="I28" s="5" t="n">
        <v>1075.0</v>
      </c>
      <c r="J28" s="5" t="n">
        <v>645.0</v>
      </c>
      <c r="K28" s="5" t="n">
        <v>219.0</v>
      </c>
      <c r="L28" s="5" t="n">
        <v>88.0</v>
      </c>
      <c r="M28" s="5" t="n">
        <v>340.0</v>
      </c>
      <c r="N28" s="11" t="n">
        <f si="5" t="shared"/>
        <v>4773.0</v>
      </c>
      <c r="O28" s="5" t="n">
        <v>73591.0</v>
      </c>
      <c r="P28" s="5" t="n">
        <v>50714.0</v>
      </c>
      <c r="Q28" s="11" t="n">
        <f si="2" t="shared"/>
        <v>4433.0</v>
      </c>
      <c r="R28" s="6" t="n">
        <f si="0" t="shared"/>
        <v>11.440108278817956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81.0</v>
      </c>
      <c r="E29" s="5" t="n">
        <v>90.0</v>
      </c>
      <c r="F29" s="5" t="n">
        <v>135.0</v>
      </c>
      <c r="G29" s="5" t="n">
        <v>108.0</v>
      </c>
      <c r="H29" s="5" t="n">
        <v>219.0</v>
      </c>
      <c r="I29" s="5" t="n">
        <v>155.0</v>
      </c>
      <c r="J29" s="5" t="n">
        <v>83.0</v>
      </c>
      <c r="K29" s="5" t="n">
        <v>64.0</v>
      </c>
      <c r="L29" s="5" t="n">
        <v>30.0</v>
      </c>
      <c r="M29" s="5" t="n">
        <v>118.0</v>
      </c>
      <c r="N29" s="11" t="n">
        <f si="5" t="shared"/>
        <v>1083.0</v>
      </c>
      <c r="O29" s="5" t="n">
        <v>20617.0</v>
      </c>
      <c r="P29" s="5" t="n">
        <v>10958.0</v>
      </c>
      <c r="Q29" s="11" t="n">
        <f si="2" t="shared"/>
        <v>965.0</v>
      </c>
      <c r="R29" s="6" t="n">
        <f si="0" t="shared"/>
        <v>11.355440414507772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106.0</v>
      </c>
      <c r="E30" s="5" t="n">
        <v>123.0</v>
      </c>
      <c r="F30" s="5" t="n">
        <v>152.0</v>
      </c>
      <c r="G30" s="5" t="n">
        <v>169.0</v>
      </c>
      <c r="H30" s="5" t="n">
        <v>314.0</v>
      </c>
      <c r="I30" s="5" t="n">
        <v>285.0</v>
      </c>
      <c r="J30" s="5" t="n">
        <v>212.0</v>
      </c>
      <c r="K30" s="5" t="n">
        <v>63.0</v>
      </c>
      <c r="L30" s="5" t="n">
        <v>32.0</v>
      </c>
      <c r="M30" s="5" t="n">
        <v>120.0</v>
      </c>
      <c r="N30" s="11" t="n">
        <f si="5" t="shared"/>
        <v>1576.0</v>
      </c>
      <c r="O30" s="5" t="n">
        <v>23551.0</v>
      </c>
      <c r="P30" s="5" t="n">
        <v>16000.0</v>
      </c>
      <c r="Q30" s="11" t="n">
        <f si="2" t="shared"/>
        <v>1456.0</v>
      </c>
      <c r="R30" s="6" t="n">
        <f si="0" t="shared"/>
        <v>10.989010989010989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50.0</v>
      </c>
      <c r="E31" s="5" t="n">
        <v>65.0</v>
      </c>
      <c r="F31" s="5" t="n">
        <v>87.0</v>
      </c>
      <c r="G31" s="5" t="n">
        <v>81.0</v>
      </c>
      <c r="H31" s="5" t="n">
        <v>198.0</v>
      </c>
      <c r="I31" s="5" t="n">
        <v>247.0</v>
      </c>
      <c r="J31" s="5" t="n">
        <v>86.0</v>
      </c>
      <c r="K31" s="5" t="n">
        <v>15.0</v>
      </c>
      <c r="L31" s="5" t="n">
        <v>13.0</v>
      </c>
      <c r="M31" s="5" t="n">
        <v>45.0</v>
      </c>
      <c r="N31" s="11" t="n">
        <f si="5" t="shared"/>
        <v>887.0</v>
      </c>
      <c r="O31" s="5" t="n">
        <v>12370.0</v>
      </c>
      <c r="P31" s="5" t="n">
        <v>8036.0</v>
      </c>
      <c r="Q31" s="11" t="n">
        <f si="2" t="shared"/>
        <v>842.0</v>
      </c>
      <c r="R31" s="6" t="n">
        <f si="0" t="shared"/>
        <v>9.54394299287411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68.0</v>
      </c>
      <c r="E32" s="5" t="n">
        <v>95.0</v>
      </c>
      <c r="F32" s="5" t="n">
        <v>93.0</v>
      </c>
      <c r="G32" s="5" t="n">
        <v>100.0</v>
      </c>
      <c r="H32" s="5" t="n">
        <v>168.0</v>
      </c>
      <c r="I32" s="5" t="n">
        <v>259.0</v>
      </c>
      <c r="J32" s="5" t="n">
        <v>107.0</v>
      </c>
      <c r="K32" s="5" t="n">
        <v>60.0</v>
      </c>
      <c r="L32" s="5" t="n">
        <v>27.0</v>
      </c>
      <c r="M32" s="5" t="n">
        <v>61.0</v>
      </c>
      <c r="N32" s="11" t="n">
        <f si="5" t="shared"/>
        <v>1038.0</v>
      </c>
      <c r="O32" s="5" t="n">
        <v>17258.0</v>
      </c>
      <c r="P32" s="5" t="n">
        <v>11457.0</v>
      </c>
      <c r="Q32" s="11" t="n">
        <f si="2" t="shared"/>
        <v>977.0</v>
      </c>
      <c r="R32" s="6" t="n">
        <f si="0" t="shared"/>
        <v>11.726714431934493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270.0</v>
      </c>
      <c r="E33" s="5" t="n">
        <v>396.0</v>
      </c>
      <c r="F33" s="5" t="n">
        <v>530.0</v>
      </c>
      <c r="G33" s="5" t="n">
        <v>454.0</v>
      </c>
      <c r="H33" s="5" t="n">
        <v>878.0</v>
      </c>
      <c r="I33" s="5" t="n">
        <v>880.0</v>
      </c>
      <c r="J33" s="5" t="n">
        <v>367.0</v>
      </c>
      <c r="K33" s="5" t="n">
        <v>297.0</v>
      </c>
      <c r="L33" s="5" t="n">
        <v>134.0</v>
      </c>
      <c r="M33" s="5" t="n">
        <v>446.0</v>
      </c>
      <c r="N33" s="11" t="n">
        <f si="5" t="shared"/>
        <v>4652.0</v>
      </c>
      <c r="O33" s="5" t="n">
        <v>104679.0</v>
      </c>
      <c r="P33" s="5" t="n">
        <v>50219.0</v>
      </c>
      <c r="Q33" s="11" t="n">
        <f si="2" t="shared"/>
        <v>4206.0</v>
      </c>
      <c r="R33" s="6" t="n">
        <f si="0" t="shared"/>
        <v>11.939847836424155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43.0</v>
      </c>
      <c r="E34" s="5" t="n">
        <v>48.0</v>
      </c>
      <c r="F34" s="5" t="n">
        <v>75.0</v>
      </c>
      <c r="G34" s="5" t="n">
        <v>54.0</v>
      </c>
      <c r="H34" s="5" t="n">
        <v>111.0</v>
      </c>
      <c r="I34" s="5" t="n">
        <v>145.0</v>
      </c>
      <c r="J34" s="5" t="n">
        <v>74.0</v>
      </c>
      <c r="K34" s="5" t="n">
        <v>40.0</v>
      </c>
      <c r="L34" s="5" t="n">
        <v>21.0</v>
      </c>
      <c r="M34" s="5" t="n">
        <v>68.0</v>
      </c>
      <c r="N34" s="11" t="n">
        <f si="5" t="shared"/>
        <v>679.0</v>
      </c>
      <c r="O34" s="5" t="n">
        <v>9872.0</v>
      </c>
      <c r="P34" s="5" t="n">
        <v>7640.0</v>
      </c>
      <c r="Q34" s="11" t="n">
        <f si="2" t="shared"/>
        <v>611.0</v>
      </c>
      <c r="R34" s="6" t="n">
        <f si="0" t="shared"/>
        <v>12.504091653027823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17.0</v>
      </c>
      <c r="E35" s="5" t="n">
        <v>14.0</v>
      </c>
      <c r="F35" s="5" t="n">
        <v>11.0</v>
      </c>
      <c r="G35" s="5" t="n">
        <v>5.0</v>
      </c>
      <c r="H35" s="5" t="n">
        <v>24.0</v>
      </c>
      <c r="I35" s="5" t="n">
        <v>18.0</v>
      </c>
      <c r="J35" s="5" t="n">
        <v>4.0</v>
      </c>
      <c r="K35" s="5" t="n">
        <v>4.0</v>
      </c>
      <c r="L35" s="5" t="n">
        <v>2.0</v>
      </c>
      <c r="M35" s="5" t="n">
        <v>21.0</v>
      </c>
      <c r="N35" s="11" t="n">
        <f si="5" t="shared"/>
        <v>120.0</v>
      </c>
      <c r="O35" s="5" t="n">
        <v>819.0</v>
      </c>
      <c r="P35" s="5" t="n">
        <v>819.0</v>
      </c>
      <c r="Q35" s="11" t="n">
        <f si="2" t="shared"/>
        <v>99.0</v>
      </c>
      <c r="R35" s="6" t="n">
        <f si="0" t="shared"/>
        <v>8.272727272727273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24.0</v>
      </c>
      <c r="E36" s="5" t="n">
        <v>31.0</v>
      </c>
      <c r="F36" s="5" t="n">
        <v>51.0</v>
      </c>
      <c r="G36" s="5" t="n">
        <v>47.0</v>
      </c>
      <c r="H36" s="5" t="n">
        <v>85.0</v>
      </c>
      <c r="I36" s="5" t="n">
        <v>48.0</v>
      </c>
      <c r="J36" s="5" t="n">
        <v>46.0</v>
      </c>
      <c r="K36" s="5" t="n">
        <v>13.0</v>
      </c>
      <c r="L36" s="5" t="n">
        <v>7.0</v>
      </c>
      <c r="M36" s="5" t="n">
        <v>32.0</v>
      </c>
      <c r="N36" s="11" t="n">
        <f si="5" t="shared"/>
        <v>384.0</v>
      </c>
      <c r="O36" s="5" t="n">
        <v>7616.0</v>
      </c>
      <c r="P36" s="5" t="n">
        <v>3549.0</v>
      </c>
      <c r="Q36" s="11" t="n">
        <f si="2" t="shared"/>
        <v>352.0</v>
      </c>
      <c r="R36" s="6" t="n">
        <f si="0" t="shared"/>
        <v>10.082386363636363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13.0</v>
      </c>
      <c r="E37" s="5" t="n">
        <v>13.0</v>
      </c>
      <c r="F37" s="5" t="n">
        <v>46.0</v>
      </c>
      <c r="G37" s="5" t="n">
        <v>27.0</v>
      </c>
      <c r="H37" s="5" t="n">
        <v>61.0</v>
      </c>
      <c r="I37" s="5" t="n">
        <v>56.0</v>
      </c>
      <c r="J37" s="5" t="n">
        <v>47.0</v>
      </c>
      <c r="K37" s="5" t="n">
        <v>47.0</v>
      </c>
      <c r="L37" s="5" t="n">
        <v>34.0</v>
      </c>
      <c r="M37" s="5" t="n">
        <v>65.0</v>
      </c>
      <c r="N37" s="11" t="n">
        <f si="5" t="shared"/>
        <v>409.0</v>
      </c>
      <c r="O37" s="5" t="n">
        <v>17108.0</v>
      </c>
      <c r="P37" s="5" t="n">
        <v>6843.0</v>
      </c>
      <c r="Q37" s="11" t="n">
        <f si="2" t="shared"/>
        <v>344.0</v>
      </c>
      <c r="R37" s="6" t="n">
        <f si="0" t="shared"/>
        <v>19.892441860465116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256.0</v>
      </c>
      <c r="E38" s="5" t="n">
        <f ref="E38:M38" si="8" t="shared">E39-E26-E27-E28-E29-E30-E31-E32-E33-E34-E35-E36-E37</f>
        <v>315.0</v>
      </c>
      <c r="F38" s="5" t="n">
        <f si="8" t="shared"/>
        <v>450.0</v>
      </c>
      <c r="G38" s="5" t="n">
        <f si="8" t="shared"/>
        <v>333.0</v>
      </c>
      <c r="H38" s="5" t="n">
        <f si="8" t="shared"/>
        <v>692.0</v>
      </c>
      <c r="I38" s="5" t="n">
        <f si="8" t="shared"/>
        <v>664.0</v>
      </c>
      <c r="J38" s="5" t="n">
        <f si="8" t="shared"/>
        <v>356.0</v>
      </c>
      <c r="K38" s="5" t="n">
        <f si="8" t="shared"/>
        <v>252.0</v>
      </c>
      <c r="L38" s="5" t="n">
        <f si="8" t="shared"/>
        <v>102.0</v>
      </c>
      <c r="M38" s="5" t="n">
        <f si="8" t="shared"/>
        <v>507.0</v>
      </c>
      <c r="N38" s="11" t="n">
        <f si="5" t="shared"/>
        <v>3927.0</v>
      </c>
      <c r="O38" s="5" t="n">
        <f>O39-O26-O27-O28-O29-O30-O31-O32-O33-O34-O35-O36-O37</f>
        <v>80215.0</v>
      </c>
      <c r="P38" s="5" t="n">
        <f>P39-P26-P27-P28-P29-P30-P31-P32-P33-P34-P35-P36-P37</f>
        <v>41216.0</v>
      </c>
      <c r="Q38" s="11" t="n">
        <f si="2" t="shared"/>
        <v>3420.0</v>
      </c>
      <c r="R38" s="6" t="n">
        <f si="0" t="shared"/>
        <v>12.051461988304094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1346.0</v>
      </c>
      <c r="E39" s="5" t="n">
        <v>1803.0</v>
      </c>
      <c r="F39" s="5" t="n">
        <v>2495.0</v>
      </c>
      <c r="G39" s="5" t="n">
        <v>2126.0</v>
      </c>
      <c r="H39" s="5" t="n">
        <v>4294.0</v>
      </c>
      <c r="I39" s="5" t="n">
        <v>4645.0</v>
      </c>
      <c r="J39" s="5" t="n">
        <v>2447.0</v>
      </c>
      <c r="K39" s="5" t="n">
        <v>1307.0</v>
      </c>
      <c r="L39" s="5" t="n">
        <v>602.0</v>
      </c>
      <c r="M39" s="5" t="n">
        <v>2227.0</v>
      </c>
      <c r="N39" s="11" t="n">
        <f si="5" t="shared"/>
        <v>23292.0</v>
      </c>
      <c r="O39" s="5" t="n">
        <v>446594.0</v>
      </c>
      <c r="P39" s="5" t="n">
        <v>250403.0</v>
      </c>
      <c r="Q39" s="11" t="n">
        <f si="2" t="shared"/>
        <v>21065.0</v>
      </c>
      <c r="R39" s="6" t="n">
        <f si="0" t="shared"/>
        <v>11.887158794208403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481.0</v>
      </c>
      <c r="E40" s="5" t="n">
        <v>498.0</v>
      </c>
      <c r="F40" s="5" t="n">
        <v>732.0</v>
      </c>
      <c r="G40" s="5" t="n">
        <v>731.0</v>
      </c>
      <c r="H40" s="5" t="n">
        <v>1551.0</v>
      </c>
      <c r="I40" s="5" t="n">
        <v>1510.0</v>
      </c>
      <c r="J40" s="5" t="n">
        <v>347.0</v>
      </c>
      <c r="K40" s="5" t="n">
        <v>153.0</v>
      </c>
      <c r="L40" s="5" t="n">
        <v>78.0</v>
      </c>
      <c r="M40" s="5" t="n">
        <v>2870.0</v>
      </c>
      <c r="N40" s="11" t="n">
        <f si="5" t="shared"/>
        <v>8951.0</v>
      </c>
      <c r="O40" s="5" t="n">
        <v>66092.0</v>
      </c>
      <c r="P40" s="5" t="n">
        <v>51509.0</v>
      </c>
      <c r="Q40" s="11" t="n">
        <f si="2" t="shared"/>
        <v>6081.0</v>
      </c>
      <c r="R40" s="6" t="n">
        <f si="0" t="shared"/>
        <v>8.470481828646605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72.0</v>
      </c>
      <c r="E41" s="5" t="n">
        <v>80.0</v>
      </c>
      <c r="F41" s="5" t="n">
        <v>105.0</v>
      </c>
      <c r="G41" s="5" t="n">
        <v>143.0</v>
      </c>
      <c r="H41" s="5" t="n">
        <v>216.0</v>
      </c>
      <c r="I41" s="5" t="n">
        <v>154.0</v>
      </c>
      <c r="J41" s="5" t="n">
        <v>53.0</v>
      </c>
      <c r="K41" s="5" t="n">
        <v>39.0</v>
      </c>
      <c r="L41" s="5" t="n">
        <v>14.0</v>
      </c>
      <c r="M41" s="5" t="n">
        <v>224.0</v>
      </c>
      <c r="N41" s="11" t="n">
        <f si="5" t="shared"/>
        <v>1100.0</v>
      </c>
      <c r="O41" s="5" t="n">
        <v>15029.0</v>
      </c>
      <c r="P41" s="5" t="n">
        <v>7801.0</v>
      </c>
      <c r="Q41" s="11" t="n">
        <f si="2" t="shared"/>
        <v>876.0</v>
      </c>
      <c r="R41" s="6" t="n">
        <f si="0" t="shared"/>
        <v>8.905251141552512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31.0</v>
      </c>
      <c r="E42" s="5" t="n">
        <f ref="E42:M42" si="9" t="shared">E43-E40-E41</f>
        <v>6.0</v>
      </c>
      <c r="F42" s="5" t="n">
        <f si="9" t="shared"/>
        <v>10.0</v>
      </c>
      <c r="G42" s="5" t="n">
        <f si="9" t="shared"/>
        <v>13.0</v>
      </c>
      <c r="H42" s="5" t="n">
        <f si="9" t="shared"/>
        <v>31.0</v>
      </c>
      <c r="I42" s="5" t="n">
        <f si="9" t="shared"/>
        <v>16.0</v>
      </c>
      <c r="J42" s="5" t="n">
        <f si="9" t="shared"/>
        <v>12.0</v>
      </c>
      <c r="K42" s="5" t="n">
        <f si="9" t="shared"/>
        <v>9.0</v>
      </c>
      <c r="L42" s="5" t="n">
        <f si="9" t="shared"/>
        <v>3.0</v>
      </c>
      <c r="M42" s="5" t="n">
        <f si="9" t="shared"/>
        <v>22.0</v>
      </c>
      <c r="N42" s="11" t="n">
        <f si="5" t="shared"/>
        <v>153.0</v>
      </c>
      <c r="O42" s="5" t="n">
        <f>O43-O40-O41</f>
        <v>9729.0</v>
      </c>
      <c r="P42" s="5" t="n">
        <f>P43-P40-P41</f>
        <v>1337.0</v>
      </c>
      <c r="Q42" s="11" t="n">
        <f si="2" t="shared"/>
        <v>131.0</v>
      </c>
      <c r="R42" s="6" t="n">
        <f si="0" t="shared"/>
        <v>10.206106870229007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584.0</v>
      </c>
      <c r="E43" s="5" t="n">
        <v>584.0</v>
      </c>
      <c r="F43" s="5" t="n">
        <v>847.0</v>
      </c>
      <c r="G43" s="5" t="n">
        <v>887.0</v>
      </c>
      <c r="H43" s="5" t="n">
        <v>1798.0</v>
      </c>
      <c r="I43" s="5" t="n">
        <v>1680.0</v>
      </c>
      <c r="J43" s="5" t="n">
        <v>412.0</v>
      </c>
      <c r="K43" s="5" t="n">
        <v>201.0</v>
      </c>
      <c r="L43" s="5" t="n">
        <v>95.0</v>
      </c>
      <c r="M43" s="5" t="n">
        <v>3116.0</v>
      </c>
      <c r="N43" s="11" t="n">
        <f si="5" t="shared"/>
        <v>10204.0</v>
      </c>
      <c r="O43" s="5" t="n">
        <v>90850.0</v>
      </c>
      <c r="P43" s="5" t="n">
        <v>60647.0</v>
      </c>
      <c r="Q43" s="11" t="n">
        <f si="2" t="shared"/>
        <v>7088.0</v>
      </c>
      <c r="R43" s="6" t="n">
        <f si="0" t="shared"/>
        <v>8.556292325056434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7.0</v>
      </c>
      <c r="E44" s="8" t="n">
        <v>14.0</v>
      </c>
      <c r="F44" s="8" t="n">
        <v>9.0</v>
      </c>
      <c r="G44" s="8" t="n">
        <v>11.0</v>
      </c>
      <c r="H44" s="8" t="n">
        <v>31.0</v>
      </c>
      <c r="I44" s="8" t="n">
        <v>38.0</v>
      </c>
      <c r="J44" s="8" t="n">
        <v>23.0</v>
      </c>
      <c r="K44" s="8" t="n">
        <v>52.0</v>
      </c>
      <c r="L44" s="8" t="n">
        <v>21.0</v>
      </c>
      <c r="M44" s="8" t="n">
        <v>49.0</v>
      </c>
      <c r="N44" s="11" t="n">
        <f si="5" t="shared"/>
        <v>255.0</v>
      </c>
      <c r="O44" s="8" t="n">
        <v>22482.0</v>
      </c>
      <c r="P44" s="8" t="n">
        <v>5066.0</v>
      </c>
      <c r="Q44" s="11" t="n">
        <f si="2" t="shared"/>
        <v>206.0</v>
      </c>
      <c r="R44" s="6" t="n">
        <f si="0" t="shared"/>
        <v>24.59223300970874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7.0</v>
      </c>
      <c r="E45" s="8" t="n">
        <f ref="E45:M45" si="10" t="shared">E46-E44</f>
        <v>10.0</v>
      </c>
      <c r="F45" s="8" t="n">
        <f si="10" t="shared"/>
        <v>58.0</v>
      </c>
      <c r="G45" s="8" t="n">
        <f si="10" t="shared"/>
        <v>41.0</v>
      </c>
      <c r="H45" s="8" t="n">
        <f si="10" t="shared"/>
        <v>72.0</v>
      </c>
      <c r="I45" s="8" t="n">
        <f si="10" t="shared"/>
        <v>65.0</v>
      </c>
      <c r="J45" s="8" t="n">
        <f si="10" t="shared"/>
        <v>64.0</v>
      </c>
      <c r="K45" s="8" t="n">
        <f si="10" t="shared"/>
        <v>31.0</v>
      </c>
      <c r="L45" s="8" t="n">
        <f si="10" t="shared"/>
        <v>15.0</v>
      </c>
      <c r="M45" s="8" t="n">
        <f si="10" t="shared"/>
        <v>80.0</v>
      </c>
      <c r="N45" s="11" t="n">
        <f si="5" t="shared"/>
        <v>443.0</v>
      </c>
      <c r="O45" s="8" t="n">
        <f>O46-O44</f>
        <v>42246.0</v>
      </c>
      <c r="P45" s="8" t="n">
        <f>P46-P44</f>
        <v>5650.0</v>
      </c>
      <c r="Q45" s="11" t="n">
        <f si="2" t="shared"/>
        <v>363.0</v>
      </c>
      <c r="R45" s="6" t="n">
        <f si="0" t="shared"/>
        <v>15.56473829201102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14.0</v>
      </c>
      <c r="E46" s="8" t="n">
        <v>24.0</v>
      </c>
      <c r="F46" s="8" t="n">
        <v>67.0</v>
      </c>
      <c r="G46" s="8" t="n">
        <v>52.0</v>
      </c>
      <c r="H46" s="8" t="n">
        <v>103.0</v>
      </c>
      <c r="I46" s="8" t="n">
        <v>103.0</v>
      </c>
      <c r="J46" s="8" t="n">
        <v>87.0</v>
      </c>
      <c r="K46" s="8" t="n">
        <v>83.0</v>
      </c>
      <c r="L46" s="8" t="n">
        <v>36.0</v>
      </c>
      <c r="M46" s="8" t="n">
        <v>129.0</v>
      </c>
      <c r="N46" s="11" t="n">
        <f si="5" t="shared"/>
        <v>698.0</v>
      </c>
      <c r="O46" s="8" t="n">
        <v>64728.0</v>
      </c>
      <c r="P46" s="8" t="n">
        <v>10716.0</v>
      </c>
      <c r="Q46" s="11" t="n">
        <f si="2" t="shared"/>
        <v>569.0</v>
      </c>
      <c r="R46" s="6" t="n">
        <f si="0" t="shared"/>
        <v>18.833040421792617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6.0</v>
      </c>
      <c r="E47" s="5" t="n">
        <v>1.0</v>
      </c>
      <c r="F47" s="5" t="n">
        <v>9.0</v>
      </c>
      <c r="G47" s="5" t="n">
        <v>2.0</v>
      </c>
      <c r="H47" s="5" t="n">
        <v>6.0</v>
      </c>
      <c r="I47" s="5" t="n">
        <v>5.0</v>
      </c>
      <c r="J47" s="5" t="n">
        <v>2.0</v>
      </c>
      <c r="K47" s="5" t="n">
        <v>6.0</v>
      </c>
      <c r="L47" s="5" t="n">
        <v>4.0</v>
      </c>
      <c r="M47" s="5" t="n">
        <v>16.0</v>
      </c>
      <c r="N47" s="11" t="n">
        <f si="5" t="shared"/>
        <v>57.0</v>
      </c>
      <c r="O47" s="5" t="n">
        <v>6899.0</v>
      </c>
      <c r="P47" s="5" t="n">
        <v>820.0</v>
      </c>
      <c r="Q47" s="11" t="n">
        <f si="2" t="shared"/>
        <v>41.0</v>
      </c>
      <c r="R47" s="6" t="n">
        <f si="0" t="shared"/>
        <v>20.0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24942.0</v>
      </c>
      <c r="E48" s="5" t="n">
        <f ref="E48:M48" si="11" t="shared">E47+E46+E43+E39+E25+E18</f>
        <v>83361.0</v>
      </c>
      <c r="F48" s="5" t="n">
        <f si="11" t="shared"/>
        <v>126017.0</v>
      </c>
      <c r="G48" s="5" t="n">
        <f si="11" t="shared"/>
        <v>77911.0</v>
      </c>
      <c r="H48" s="5" t="n">
        <f si="11" t="shared"/>
        <v>80239.0</v>
      </c>
      <c r="I48" s="5" t="n">
        <f si="11" t="shared"/>
        <v>48261.0</v>
      </c>
      <c r="J48" s="5" t="n">
        <f si="11" t="shared"/>
        <v>14936.0</v>
      </c>
      <c r="K48" s="5" t="n">
        <f si="11" t="shared"/>
        <v>9799.0</v>
      </c>
      <c r="L48" s="5" t="n">
        <f si="11" t="shared"/>
        <v>6943.0</v>
      </c>
      <c r="M48" s="5" t="n">
        <f si="11" t="shared"/>
        <v>55583.0</v>
      </c>
      <c r="N48" s="11" t="n">
        <f si="5" t="shared"/>
        <v>527992.0</v>
      </c>
      <c r="O48" s="5" t="n">
        <f>O47+O46+O43+O39+O25+O18</f>
        <v>2.6605668E7</v>
      </c>
      <c r="P48" s="5" t="n">
        <f>P47+P46+P43+P39+P25+P18</f>
        <v>3160595.0</v>
      </c>
      <c r="Q48" s="11" t="n">
        <f si="2" t="shared"/>
        <v>472409.0</v>
      </c>
      <c r="R48" s="6" t="n">
        <f si="0" t="shared"/>
        <v>6.690378464423836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4.723935211139563</v>
      </c>
      <c r="E49" s="6" t="n">
        <f ref="E49" si="13" t="shared">E48/$N$48*100</f>
        <v>15.788307398596949</v>
      </c>
      <c r="F49" s="6" t="n">
        <f ref="F49" si="14" t="shared">F48/$N$48*100</f>
        <v>23.86721768511644</v>
      </c>
      <c r="G49" s="6" t="n">
        <f ref="G49" si="15" t="shared">G48/$N$48*100</f>
        <v>14.75609478931499</v>
      </c>
      <c r="H49" s="6" t="n">
        <f ref="H49" si="16" t="shared">H48/$N$48*100</f>
        <v>15.197010560766072</v>
      </c>
      <c r="I49" s="6" t="n">
        <f ref="I49" si="17" t="shared">I48/$N$48*100</f>
        <v>9.140479401203049</v>
      </c>
      <c r="J49" s="6" t="n">
        <f ref="J49" si="18" t="shared">J48/$N$48*100</f>
        <v>2.828830739859695</v>
      </c>
      <c r="K49" s="6" t="n">
        <f ref="K49" si="19" t="shared">K48/$N$48*100</f>
        <v>1.8558993318080579</v>
      </c>
      <c r="L49" s="6" t="n">
        <f ref="L49" si="20" t="shared">L48/$N$48*100</f>
        <v>1.3149820451825027</v>
      </c>
      <c r="M49" s="6" t="n">
        <f ref="M49" si="21" t="shared">M48/$N$48*100</f>
        <v>10.527242837012682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