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<sst xmlns="http://schemas.openxmlformats.org/spreadsheetml/2006/main" count="118" uniqueCount="73">
  <si>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</si>
  <si>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</si>
  <si>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</si>
  <si>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</si>
  <si>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</si>
  <si>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</si>
  <si>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</si>
  <si>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</si>
  <si>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</si>
  <si>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</si>
  <si>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</si>
  <si>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</si>
  <si>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</si>
  <si>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</si>
  <si>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</si>
  <si>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</si>
  <si>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</si>
  <si>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</si>
  <si>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</si>
  <si>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</si>
  <si>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</si>
  <si>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</si>
  <si>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</si>
  <si>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</si>
  <si>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</si>
  <si>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</si>
  <si>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</si>
  <si>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</si>
  <si>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</si>
  <si>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</si>
  <si>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</si>
  <si>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</si>
  <si>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</si>
  <si>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</si>
  <si>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</si>
  <si>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</si>
  <si>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</si>
  <si>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</si>
  <si>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</si>
  <si>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</si>
  <si>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</si>
  <si>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</si>
  <si>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</si>
  <si>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</si>
  <si>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</si>
  <si>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</si>
  <si>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</si>
  <si>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</si>
  <si>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</si>
  <si>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</si>
  <si>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</si>
  <si>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</si>
  <si>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</si>
  <si>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</si>
  <si>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</si>
  <si>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</si>
  <si>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</si>
  <si>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</si>
  <si>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</si>
  <si>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</si>
  <si>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</si>
  <si>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</si>
  <si>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</si>
  <si>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</si>
  <si>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</si>
  <si>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</si>
  <si>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</si>
  <si>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</si>
  <si>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</si>
  <si>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</si>
  <si>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</si>
  <si>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113年1至9月來臺旅客人次～按停留夜數分
Table 1-8  Visitor Arrivals  by Length of Stay,
January-September,2024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</si>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</sst>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33096.0</v>
      </c>
      <c r="E3" s="4" t="n">
        <v>128037.0</v>
      </c>
      <c r="F3" s="4" t="n">
        <v>235446.0</v>
      </c>
      <c r="G3" s="4" t="n">
        <v>244327.0</v>
      </c>
      <c r="H3" s="4" t="n">
        <v>221188.0</v>
      </c>
      <c r="I3" s="4" t="n">
        <v>56762.0</v>
      </c>
      <c r="J3" s="4" t="n">
        <v>11747.0</v>
      </c>
      <c r="K3" s="4" t="n">
        <v>2129.0</v>
      </c>
      <c r="L3" s="4" t="n">
        <v>1451.0</v>
      </c>
      <c r="M3" s="4" t="n">
        <v>41737.0</v>
      </c>
      <c r="N3" s="11" t="n">
        <f>SUM(D3:M3)</f>
        <v>975920.0</v>
      </c>
      <c r="O3" s="4" t="n">
        <v>7281241.0</v>
      </c>
      <c r="P3" s="4" t="n">
        <v>4250720.0</v>
      </c>
      <c r="Q3" s="11" t="n">
        <f>SUM(D3:L3)</f>
        <v>934183.0</v>
      </c>
      <c r="R3" s="6" t="n">
        <f ref="R3:R48" si="0" t="shared">IF(P3&lt;&gt;0,P3/SUM(D3:L3),0)</f>
        <v>4.550200549571122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7971.0</v>
      </c>
      <c r="E4" s="5" t="n">
        <v>13868.0</v>
      </c>
      <c r="F4" s="5" t="n">
        <v>22612.0</v>
      </c>
      <c r="G4" s="5" t="n">
        <v>26899.0</v>
      </c>
      <c r="H4" s="5" t="n">
        <v>55624.0</v>
      </c>
      <c r="I4" s="5" t="n">
        <v>46294.0</v>
      </c>
      <c r="J4" s="5" t="n">
        <v>18851.0</v>
      </c>
      <c r="K4" s="5" t="n">
        <v>10403.0</v>
      </c>
      <c r="L4" s="5" t="n">
        <v>9336.0</v>
      </c>
      <c r="M4" s="5" t="n">
        <v>83293.0</v>
      </c>
      <c r="N4" s="11" t="n">
        <f ref="N4:N14" si="1" t="shared">SUM(D4:M4)</f>
        <v>295151.0</v>
      </c>
      <c r="O4" s="5" t="n">
        <v>1.0494337E7</v>
      </c>
      <c r="P4" s="5" t="n">
        <v>2670621.0</v>
      </c>
      <c r="Q4" s="11" t="n">
        <f ref="Q4:Q48" si="2" t="shared">SUM(D4:L4)</f>
        <v>211858.0</v>
      </c>
      <c r="R4" s="6" t="n">
        <f si="0" t="shared"/>
        <v>12.605712316740458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50212.0</v>
      </c>
      <c r="E5" s="5" t="n">
        <v>257795.0</v>
      </c>
      <c r="F5" s="5" t="n">
        <v>302683.0</v>
      </c>
      <c r="G5" s="5" t="n">
        <v>107171.0</v>
      </c>
      <c r="H5" s="5" t="n">
        <v>74464.0</v>
      </c>
      <c r="I5" s="5" t="n">
        <v>34348.0</v>
      </c>
      <c r="J5" s="5" t="n">
        <v>16350.0</v>
      </c>
      <c r="K5" s="5" t="n">
        <v>13246.0</v>
      </c>
      <c r="L5" s="5" t="n">
        <v>8283.0</v>
      </c>
      <c r="M5" s="5" t="n">
        <v>57142.0</v>
      </c>
      <c r="N5" s="11" t="n">
        <f si="1" t="shared"/>
        <v>921694.0</v>
      </c>
      <c r="O5" s="5" t="n">
        <v>7946159.0</v>
      </c>
      <c r="P5" s="5" t="n">
        <v>4246205.0</v>
      </c>
      <c r="Q5" s="11" t="n">
        <f si="2" t="shared"/>
        <v>864552.0</v>
      </c>
      <c r="R5" s="6" t="n">
        <f si="0" t="shared"/>
        <v>4.9114512487392314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18228.0</v>
      </c>
      <c r="E6" s="5" t="n">
        <v>101148.0</v>
      </c>
      <c r="F6" s="5" t="n">
        <v>370852.0</v>
      </c>
      <c r="G6" s="5" t="n">
        <v>114554.0</v>
      </c>
      <c r="H6" s="5" t="n">
        <v>51393.0</v>
      </c>
      <c r="I6" s="5" t="n">
        <v>14556.0</v>
      </c>
      <c r="J6" s="5" t="n">
        <v>6249.0</v>
      </c>
      <c r="K6" s="5" t="n">
        <v>4918.0</v>
      </c>
      <c r="L6" s="5" t="n">
        <v>3085.0</v>
      </c>
      <c r="M6" s="5" t="n">
        <v>17035.0</v>
      </c>
      <c r="N6" s="11" t="n">
        <f si="1" t="shared"/>
        <v>702018.0</v>
      </c>
      <c r="O6" s="5" t="n">
        <v>4120574.0</v>
      </c>
      <c r="P6" s="5" t="n">
        <v>2811110.0</v>
      </c>
      <c r="Q6" s="11" t="n">
        <f si="2" t="shared"/>
        <v>684983.0</v>
      </c>
      <c r="R6" s="6" t="n">
        <f si="0" t="shared"/>
        <v>4.103912067890736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1504.0</v>
      </c>
      <c r="E7" s="5" t="n">
        <v>1609.0</v>
      </c>
      <c r="F7" s="5" t="n">
        <v>2432.0</v>
      </c>
      <c r="G7" s="5" t="n">
        <v>2397.0</v>
      </c>
      <c r="H7" s="5" t="n">
        <v>4420.0</v>
      </c>
      <c r="I7" s="5" t="n">
        <v>3489.0</v>
      </c>
      <c r="J7" s="5" t="n">
        <v>1784.0</v>
      </c>
      <c r="K7" s="5" t="n">
        <v>1898.0</v>
      </c>
      <c r="L7" s="5" t="n">
        <v>1124.0</v>
      </c>
      <c r="M7" s="5" t="n">
        <v>6907.0</v>
      </c>
      <c r="N7" s="11" t="n">
        <f si="1" t="shared"/>
        <v>27564.0</v>
      </c>
      <c r="O7" s="5" t="n">
        <v>1890565.0</v>
      </c>
      <c r="P7" s="5" t="n">
        <v>300658.0</v>
      </c>
      <c r="Q7" s="11" t="n">
        <f si="2" t="shared"/>
        <v>20657.0</v>
      </c>
      <c r="R7" s="6" t="n">
        <f si="0" t="shared"/>
        <v>14.554775620854915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639.0</v>
      </c>
      <c r="E8" s="5" t="n">
        <v>1216.0</v>
      </c>
      <c r="F8" s="5" t="n">
        <v>1630.0</v>
      </c>
      <c r="G8" s="5" t="n">
        <v>1582.0</v>
      </c>
      <c r="H8" s="5" t="n">
        <v>2787.0</v>
      </c>
      <c r="I8" s="5" t="n">
        <v>2309.0</v>
      </c>
      <c r="J8" s="5" t="n">
        <v>1259.0</v>
      </c>
      <c r="K8" s="5" t="n">
        <v>503.0</v>
      </c>
      <c r="L8" s="5" t="n">
        <v>338.0</v>
      </c>
      <c r="M8" s="5" t="n">
        <v>1220.0</v>
      </c>
      <c r="N8" s="11" t="n">
        <f si="1" t="shared"/>
        <v>13483.0</v>
      </c>
      <c r="O8" s="5" t="n">
        <v>370501.0</v>
      </c>
      <c r="P8" s="5" t="n">
        <v>132237.0</v>
      </c>
      <c r="Q8" s="11" t="n">
        <f si="2" t="shared"/>
        <v>12263.0</v>
      </c>
      <c r="R8" s="6" t="n">
        <f si="0" t="shared"/>
        <v>10.783413520345755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8895.0</v>
      </c>
      <c r="E9" s="5" t="n">
        <v>8437.0</v>
      </c>
      <c r="F9" s="5" t="n">
        <v>20684.0</v>
      </c>
      <c r="G9" s="5" t="n">
        <v>39177.0</v>
      </c>
      <c r="H9" s="5" t="n">
        <v>131840.0</v>
      </c>
      <c r="I9" s="5" t="n">
        <v>51856.0</v>
      </c>
      <c r="J9" s="5" t="n">
        <v>12467.0</v>
      </c>
      <c r="K9" s="5" t="n">
        <v>7504.0</v>
      </c>
      <c r="L9" s="5" t="n">
        <v>4923.0</v>
      </c>
      <c r="M9" s="5" t="n">
        <v>31135.0</v>
      </c>
      <c r="N9" s="11" t="n">
        <f si="1" t="shared"/>
        <v>316918.0</v>
      </c>
      <c r="O9" s="5" t="n">
        <v>1.0174097E7</v>
      </c>
      <c r="P9" s="5" t="n">
        <v>2522608.0</v>
      </c>
      <c r="Q9" s="11" t="n">
        <f si="2" t="shared"/>
        <v>285783.0</v>
      </c>
      <c r="R9" s="6" t="n">
        <f si="0" t="shared"/>
        <v>8.827005105272182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6107.0</v>
      </c>
      <c r="E10" s="5" t="n">
        <v>13520.0</v>
      </c>
      <c r="F10" s="5" t="n">
        <v>27695.0</v>
      </c>
      <c r="G10" s="5" t="n">
        <v>42608.0</v>
      </c>
      <c r="H10" s="5" t="n">
        <v>117781.0</v>
      </c>
      <c r="I10" s="5" t="n">
        <v>69954.0</v>
      </c>
      <c r="J10" s="5" t="n">
        <v>7898.0</v>
      </c>
      <c r="K10" s="5" t="n">
        <v>2042.0</v>
      </c>
      <c r="L10" s="5" t="n">
        <v>831.0</v>
      </c>
      <c r="M10" s="5" t="n">
        <v>4309.0</v>
      </c>
      <c r="N10" s="11" t="n">
        <f si="1" t="shared"/>
        <v>292745.0</v>
      </c>
      <c r="O10" s="5" t="n">
        <v>2375921.0</v>
      </c>
      <c r="P10" s="5" t="n">
        <v>1985428.0</v>
      </c>
      <c r="Q10" s="11" t="n">
        <f si="2" t="shared"/>
        <v>288436.0</v>
      </c>
      <c r="R10" s="6" t="n">
        <f si="0" t="shared"/>
        <v>6.883426479357639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7143.0</v>
      </c>
      <c r="E11" s="5" t="n">
        <v>2598.0</v>
      </c>
      <c r="F11" s="5" t="n">
        <v>5088.0</v>
      </c>
      <c r="G11" s="5" t="n">
        <v>7010.0</v>
      </c>
      <c r="H11" s="5" t="n">
        <v>20106.0</v>
      </c>
      <c r="I11" s="5" t="n">
        <v>20415.0</v>
      </c>
      <c r="J11" s="5" t="n">
        <v>6091.0</v>
      </c>
      <c r="K11" s="5" t="n">
        <v>5262.0</v>
      </c>
      <c r="L11" s="5" t="n">
        <v>2329.0</v>
      </c>
      <c r="M11" s="5" t="n">
        <v>61508.0</v>
      </c>
      <c r="N11" s="11" t="n">
        <f si="1" t="shared"/>
        <v>137550.0</v>
      </c>
      <c r="O11" s="5" t="n">
        <v>7.9970063E7</v>
      </c>
      <c r="P11" s="5" t="n">
        <v>941210.0</v>
      </c>
      <c r="Q11" s="11" t="n">
        <f si="2" t="shared"/>
        <v>76042.0</v>
      </c>
      <c r="R11" s="6" t="n">
        <f si="0" t="shared"/>
        <v>12.377501906840957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10366.0</v>
      </c>
      <c r="E12" s="5" t="n">
        <v>22138.0</v>
      </c>
      <c r="F12" s="5" t="n">
        <v>64019.0</v>
      </c>
      <c r="G12" s="5" t="n">
        <v>59054.0</v>
      </c>
      <c r="H12" s="5" t="n">
        <v>56099.0</v>
      </c>
      <c r="I12" s="5" t="n">
        <v>31920.0</v>
      </c>
      <c r="J12" s="5" t="n">
        <v>3392.0</v>
      </c>
      <c r="K12" s="5" t="n">
        <v>4121.0</v>
      </c>
      <c r="L12" s="5" t="n">
        <v>2349.0</v>
      </c>
      <c r="M12" s="5" t="n">
        <v>66202.0</v>
      </c>
      <c r="N12" s="11" t="n">
        <f si="1" t="shared"/>
        <v>319660.0</v>
      </c>
      <c r="O12" s="5" t="n">
        <v>5.5611322E7</v>
      </c>
      <c r="P12" s="5" t="n">
        <v>1599549.0</v>
      </c>
      <c r="Q12" s="11" t="n">
        <f si="2" t="shared"/>
        <v>253458.0</v>
      </c>
      <c r="R12" s="6" t="n">
        <f si="0" t="shared"/>
        <v>6.3109035816585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5074.0</v>
      </c>
      <c r="E13" s="5" t="n">
        <v>20917.0</v>
      </c>
      <c r="F13" s="5" t="n">
        <v>63232.0</v>
      </c>
      <c r="G13" s="5" t="n">
        <v>45427.0</v>
      </c>
      <c r="H13" s="5" t="n">
        <v>33212.0</v>
      </c>
      <c r="I13" s="5" t="n">
        <v>66042.0</v>
      </c>
      <c r="J13" s="5" t="n">
        <v>3795.0</v>
      </c>
      <c r="K13" s="5" t="n">
        <v>3622.0</v>
      </c>
      <c r="L13" s="5" t="n">
        <v>2608.0</v>
      </c>
      <c r="M13" s="5" t="n">
        <v>35092.0</v>
      </c>
      <c r="N13" s="11" t="n">
        <f si="1" t="shared"/>
        <v>279021.0</v>
      </c>
      <c r="O13" s="5" t="n">
        <v>2.6618344E7</v>
      </c>
      <c r="P13" s="5" t="n">
        <v>1858944.0</v>
      </c>
      <c r="Q13" s="11" t="n">
        <f si="2" t="shared"/>
        <v>243929.0</v>
      </c>
      <c r="R13" s="6" t="n">
        <f si="0" t="shared"/>
        <v>7.620840490470588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1609.0</v>
      </c>
      <c r="E14" s="5" t="n">
        <v>4537.0</v>
      </c>
      <c r="F14" s="5" t="n">
        <v>14417.0</v>
      </c>
      <c r="G14" s="5" t="n">
        <v>46929.0</v>
      </c>
      <c r="H14" s="5" t="n">
        <v>16774.0</v>
      </c>
      <c r="I14" s="5" t="n">
        <v>13695.0</v>
      </c>
      <c r="J14" s="5" t="n">
        <v>7318.0</v>
      </c>
      <c r="K14" s="5" t="n">
        <v>9419.0</v>
      </c>
      <c r="L14" s="5" t="n">
        <v>12326.0</v>
      </c>
      <c r="M14" s="5" t="n">
        <v>134600.0</v>
      </c>
      <c r="N14" s="11" t="n">
        <f si="1" t="shared"/>
        <v>261624.0</v>
      </c>
      <c r="O14" s="5" t="n">
        <v>9.7553922E7</v>
      </c>
      <c r="P14" s="5" t="n">
        <v>2075379.0</v>
      </c>
      <c r="Q14" s="11" t="n">
        <f si="2" t="shared"/>
        <v>127024.0</v>
      </c>
      <c r="R14" s="6" t="n">
        <f si="0" t="shared"/>
        <v>16.33847934248646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694.0</v>
      </c>
      <c r="E15" s="5" t="n">
        <f ref="E15:M15" si="3" t="shared">E16-E9-E10-E11-E12-E13-E14</f>
        <v>530.0</v>
      </c>
      <c r="F15" s="5" t="n">
        <f si="3" t="shared"/>
        <v>1042.0</v>
      </c>
      <c r="G15" s="5" t="n">
        <f si="3" t="shared"/>
        <v>2224.0</v>
      </c>
      <c r="H15" s="5" t="n">
        <f si="3" t="shared"/>
        <v>3738.0</v>
      </c>
      <c r="I15" s="5" t="n">
        <f si="3" t="shared"/>
        <v>3040.0</v>
      </c>
      <c r="J15" s="5" t="n">
        <f si="3" t="shared"/>
        <v>1295.0</v>
      </c>
      <c r="K15" s="5" t="n">
        <f si="3" t="shared"/>
        <v>729.0</v>
      </c>
      <c r="L15" s="5" t="n">
        <f si="3" t="shared"/>
        <v>617.0</v>
      </c>
      <c r="M15" s="5" t="n">
        <f si="3" t="shared"/>
        <v>2846.0</v>
      </c>
      <c r="N15" s="5" t="n">
        <f ref="N15" si="4" t="shared">N16-N9-N10-N11-N12-N13-N14</f>
        <v>16755.0</v>
      </c>
      <c r="O15" s="5" t="n">
        <f>O16-O9-O10-O11-O12-O13-O14</f>
        <v>1131784.0</v>
      </c>
      <c r="P15" s="5" t="n">
        <f>P16-P9-P10-P11-P12-P13-P14</f>
        <v>184528.0</v>
      </c>
      <c r="Q15" s="11" t="n">
        <f si="2" t="shared"/>
        <v>13909.0</v>
      </c>
      <c r="R15" s="6" t="n">
        <f si="0" t="shared"/>
        <v>13.266805665396506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39888.0</v>
      </c>
      <c r="E16" s="5" t="n">
        <v>72677.0</v>
      </c>
      <c r="F16" s="5" t="n">
        <v>196177.0</v>
      </c>
      <c r="G16" s="5" t="n">
        <v>242429.0</v>
      </c>
      <c r="H16" s="5" t="n">
        <v>379550.0</v>
      </c>
      <c r="I16" s="5" t="n">
        <v>256922.0</v>
      </c>
      <c r="J16" s="5" t="n">
        <v>42256.0</v>
      </c>
      <c r="K16" s="5" t="n">
        <v>32699.0</v>
      </c>
      <c r="L16" s="5" t="n">
        <v>25983.0</v>
      </c>
      <c r="M16" s="5" t="n">
        <v>335692.0</v>
      </c>
      <c r="N16" s="11" t="n">
        <f ref="N16:N48" si="5" t="shared">SUM(D16:M16)</f>
        <v>1624273.0</v>
      </c>
      <c r="O16" s="5" t="n">
        <v>2.73435453E8</v>
      </c>
      <c r="P16" s="5" t="n">
        <v>1.1167646E7</v>
      </c>
      <c r="Q16" s="11" t="n">
        <f si="2" t="shared"/>
        <v>1288581.0</v>
      </c>
      <c r="R16" s="6" t="n">
        <f si="0" t="shared"/>
        <v>8.66662320800943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3088.0</v>
      </c>
      <c r="E17" s="5" t="n">
        <f ref="E17:M17" si="6" t="shared">E18-E16-E3-E4-E5-E6-E7-E8</f>
        <v>8837.0</v>
      </c>
      <c r="F17" s="5" t="n">
        <f si="6" t="shared"/>
        <v>10056.0</v>
      </c>
      <c r="G17" s="5" t="n">
        <f si="6" t="shared"/>
        <v>7084.0</v>
      </c>
      <c r="H17" s="5" t="n">
        <f si="6" t="shared"/>
        <v>7436.0</v>
      </c>
      <c r="I17" s="5" t="n">
        <f si="6" t="shared"/>
        <v>4415.0</v>
      </c>
      <c r="J17" s="5" t="n">
        <f si="6" t="shared"/>
        <v>1470.0</v>
      </c>
      <c r="K17" s="5" t="n">
        <f si="6" t="shared"/>
        <v>882.0</v>
      </c>
      <c r="L17" s="5" t="n">
        <f si="6" t="shared"/>
        <v>459.0</v>
      </c>
      <c r="M17" s="5" t="n">
        <f si="6" t="shared"/>
        <v>3143.0</v>
      </c>
      <c r="N17" s="11" t="n">
        <f si="5" t="shared"/>
        <v>46870.0</v>
      </c>
      <c r="O17" s="5" t="n">
        <f>O18-O16-O3-O4-O5-O6-O7-O8</f>
        <v>1071036.0</v>
      </c>
      <c r="P17" s="5" t="n">
        <f>P18-P16-P3-P4-P5-P6-P7-P8</f>
        <v>277053.0</v>
      </c>
      <c r="Q17" s="11" t="n">
        <f si="2" t="shared"/>
        <v>43727.0</v>
      </c>
      <c r="R17" s="6" t="n">
        <f si="0" t="shared"/>
        <v>6.335970910421478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154626.0</v>
      </c>
      <c r="E18" s="5" t="n">
        <v>585187.0</v>
      </c>
      <c r="F18" s="5" t="n">
        <v>1141888.0</v>
      </c>
      <c r="G18" s="5" t="n">
        <v>746443.0</v>
      </c>
      <c r="H18" s="5" t="n">
        <v>796862.0</v>
      </c>
      <c r="I18" s="5" t="n">
        <v>419095.0</v>
      </c>
      <c r="J18" s="5" t="n">
        <v>99966.0</v>
      </c>
      <c r="K18" s="5" t="n">
        <v>66678.0</v>
      </c>
      <c r="L18" s="5" t="n">
        <v>50059.0</v>
      </c>
      <c r="M18" s="5" t="n">
        <v>546169.0</v>
      </c>
      <c r="N18" s="11" t="n">
        <f si="5" t="shared"/>
        <v>4606973.0</v>
      </c>
      <c r="O18" s="5" t="n">
        <v>3.06609866E8</v>
      </c>
      <c r="P18" s="5" t="n">
        <v>2.585625E7</v>
      </c>
      <c r="Q18" s="11" t="n">
        <f si="2" t="shared"/>
        <v>4060804.0</v>
      </c>
      <c r="R18" s="6" t="n">
        <f si="0" t="shared"/>
        <v>6.367273574395612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6371.0</v>
      </c>
      <c r="E19" s="5" t="n">
        <v>5444.0</v>
      </c>
      <c r="F19" s="5" t="n">
        <v>8641.0</v>
      </c>
      <c r="G19" s="5" t="n">
        <v>8387.0</v>
      </c>
      <c r="H19" s="5" t="n">
        <v>14197.0</v>
      </c>
      <c r="I19" s="5" t="n">
        <v>13620.0</v>
      </c>
      <c r="J19" s="5" t="n">
        <v>6959.0</v>
      </c>
      <c r="K19" s="5" t="n">
        <v>3023.0</v>
      </c>
      <c r="L19" s="5" t="n">
        <v>1444.0</v>
      </c>
      <c r="M19" s="5" t="n">
        <v>11001.0</v>
      </c>
      <c r="N19" s="11" t="n">
        <f si="5" t="shared"/>
        <v>79087.0</v>
      </c>
      <c r="O19" s="5" t="n">
        <v>1442422.0</v>
      </c>
      <c r="P19" s="5" t="n">
        <v>693454.0</v>
      </c>
      <c r="Q19" s="11" t="n">
        <f si="2" t="shared"/>
        <v>68086.0</v>
      </c>
      <c r="R19" s="6" t="n">
        <f si="0" t="shared"/>
        <v>10.184971947243193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39019.0</v>
      </c>
      <c r="E20" s="5" t="n">
        <v>30759.0</v>
      </c>
      <c r="F20" s="5" t="n">
        <v>44907.0</v>
      </c>
      <c r="G20" s="5" t="n">
        <v>41378.0</v>
      </c>
      <c r="H20" s="5" t="n">
        <v>88165.0</v>
      </c>
      <c r="I20" s="5" t="n">
        <v>98441.0</v>
      </c>
      <c r="J20" s="5" t="n">
        <v>41586.0</v>
      </c>
      <c r="K20" s="5" t="n">
        <v>19210.0</v>
      </c>
      <c r="L20" s="5" t="n">
        <v>8940.0</v>
      </c>
      <c r="M20" s="5" t="n">
        <v>54107.0</v>
      </c>
      <c r="N20" s="11" t="n">
        <f si="5" t="shared"/>
        <v>466512.0</v>
      </c>
      <c r="O20" s="5" t="n">
        <v>7325058.0</v>
      </c>
      <c r="P20" s="5" t="n">
        <v>4374058.0</v>
      </c>
      <c r="Q20" s="11" t="n">
        <f si="2" t="shared"/>
        <v>412405.0</v>
      </c>
      <c r="R20" s="6" t="n">
        <f si="0" t="shared"/>
        <v>10.606219614214183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166.0</v>
      </c>
      <c r="E21" s="5" t="n">
        <v>247.0</v>
      </c>
      <c r="F21" s="5" t="n">
        <v>375.0</v>
      </c>
      <c r="G21" s="5" t="n">
        <v>220.0</v>
      </c>
      <c r="H21" s="5" t="n">
        <v>571.0</v>
      </c>
      <c r="I21" s="5" t="n">
        <v>406.0</v>
      </c>
      <c r="J21" s="5" t="n">
        <v>280.0</v>
      </c>
      <c r="K21" s="5" t="n">
        <v>164.0</v>
      </c>
      <c r="L21" s="5" t="n">
        <v>93.0</v>
      </c>
      <c r="M21" s="5" t="n">
        <v>545.0</v>
      </c>
      <c r="N21" s="11" t="n">
        <f si="5" t="shared"/>
        <v>3067.0</v>
      </c>
      <c r="O21" s="5" t="n">
        <v>103177.0</v>
      </c>
      <c r="P21" s="5" t="n">
        <v>30923.0</v>
      </c>
      <c r="Q21" s="11" t="n">
        <f si="2" t="shared"/>
        <v>2522.0</v>
      </c>
      <c r="R21" s="6" t="n">
        <f si="0" t="shared"/>
        <v>12.261300555114989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157.0</v>
      </c>
      <c r="E22" s="5" t="n">
        <v>187.0</v>
      </c>
      <c r="F22" s="5" t="n">
        <v>280.0</v>
      </c>
      <c r="G22" s="5" t="n">
        <v>226.0</v>
      </c>
      <c r="H22" s="5" t="n">
        <v>569.0</v>
      </c>
      <c r="I22" s="5" t="n">
        <v>515.0</v>
      </c>
      <c r="J22" s="5" t="n">
        <v>312.0</v>
      </c>
      <c r="K22" s="5" t="n">
        <v>203.0</v>
      </c>
      <c r="L22" s="5" t="n">
        <v>126.0</v>
      </c>
      <c r="M22" s="5" t="n">
        <v>398.0</v>
      </c>
      <c r="N22" s="11" t="n">
        <f si="5" t="shared"/>
        <v>2973.0</v>
      </c>
      <c r="O22" s="5" t="n">
        <v>127934.0</v>
      </c>
      <c r="P22" s="5" t="n">
        <v>36586.0</v>
      </c>
      <c r="Q22" s="11" t="n">
        <f si="2" t="shared"/>
        <v>2575.0</v>
      </c>
      <c r="R22" s="6" t="n">
        <f si="0" t="shared"/>
        <v>14.208155339805826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21.0</v>
      </c>
      <c r="E23" s="5" t="n">
        <v>51.0</v>
      </c>
      <c r="F23" s="5" t="n">
        <v>86.0</v>
      </c>
      <c r="G23" s="5" t="n">
        <v>49.0</v>
      </c>
      <c r="H23" s="5" t="n">
        <v>132.0</v>
      </c>
      <c r="I23" s="5" t="n">
        <v>150.0</v>
      </c>
      <c r="J23" s="5" t="n">
        <v>105.0</v>
      </c>
      <c r="K23" s="5" t="n">
        <v>77.0</v>
      </c>
      <c r="L23" s="5" t="n">
        <v>30.0</v>
      </c>
      <c r="M23" s="5" t="n">
        <v>102.0</v>
      </c>
      <c r="N23" s="11" t="n">
        <f si="5" t="shared"/>
        <v>803.0</v>
      </c>
      <c r="O23" s="5" t="n">
        <v>31266.0</v>
      </c>
      <c r="P23" s="5" t="n">
        <v>10703.0</v>
      </c>
      <c r="Q23" s="11" t="n">
        <f si="2" t="shared"/>
        <v>701.0</v>
      </c>
      <c r="R23" s="6" t="n">
        <f si="0" t="shared"/>
        <v>15.268188302425107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385.0</v>
      </c>
      <c r="E24" s="5" t="n">
        <f ref="E24:M24" si="7" t="shared">E25-E19-E20-E21-E22-E23</f>
        <v>432.0</v>
      </c>
      <c r="F24" s="5" t="n">
        <f si="7" t="shared"/>
        <v>579.0</v>
      </c>
      <c r="G24" s="5" t="n">
        <f si="7" t="shared"/>
        <v>559.0</v>
      </c>
      <c r="H24" s="5" t="n">
        <f si="7" t="shared"/>
        <v>853.0</v>
      </c>
      <c r="I24" s="5" t="n">
        <f si="7" t="shared"/>
        <v>1122.0</v>
      </c>
      <c r="J24" s="5" t="n">
        <f si="7" t="shared"/>
        <v>842.0</v>
      </c>
      <c r="K24" s="5" t="n">
        <f si="7" t="shared"/>
        <v>628.0</v>
      </c>
      <c r="L24" s="5" t="n">
        <f si="7" t="shared"/>
        <v>525.0</v>
      </c>
      <c r="M24" s="5" t="n">
        <f si="7" t="shared"/>
        <v>2680.0</v>
      </c>
      <c r="N24" s="11" t="n">
        <f si="5" t="shared"/>
        <v>8605.0</v>
      </c>
      <c r="O24" s="5" t="n">
        <f>O25-O19-O20-O21-O22-O23</f>
        <v>997580.0</v>
      </c>
      <c r="P24" s="5" t="n">
        <f>P25-P19-P20-P21-P22-P23</f>
        <v>109520.0</v>
      </c>
      <c r="Q24" s="11" t="n">
        <f si="2" t="shared"/>
        <v>5925.0</v>
      </c>
      <c r="R24" s="6" t="n">
        <f si="0" t="shared"/>
        <v>18.48438818565401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46119.0</v>
      </c>
      <c r="E25" s="5" t="n">
        <v>37120.0</v>
      </c>
      <c r="F25" s="5" t="n">
        <v>54868.0</v>
      </c>
      <c r="G25" s="5" t="n">
        <v>50819.0</v>
      </c>
      <c r="H25" s="5" t="n">
        <v>104487.0</v>
      </c>
      <c r="I25" s="5" t="n">
        <v>114254.0</v>
      </c>
      <c r="J25" s="5" t="n">
        <v>50084.0</v>
      </c>
      <c r="K25" s="5" t="n">
        <v>23305.0</v>
      </c>
      <c r="L25" s="5" t="n">
        <v>11158.0</v>
      </c>
      <c r="M25" s="5" t="n">
        <v>68833.0</v>
      </c>
      <c r="N25" s="11" t="n">
        <f si="5" t="shared"/>
        <v>561047.0</v>
      </c>
      <c r="O25" s="5" t="n">
        <v>1.0027437E7</v>
      </c>
      <c r="P25" s="5" t="n">
        <v>5255244.0</v>
      </c>
      <c r="Q25" s="11" t="n">
        <f si="2" t="shared"/>
        <v>492214.0</v>
      </c>
      <c r="R25" s="6" t="n">
        <f si="0" t="shared"/>
        <v>10.67674629327894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343.0</v>
      </c>
      <c r="E26" s="5" t="n">
        <v>337.0</v>
      </c>
      <c r="F26" s="5" t="n">
        <v>422.0</v>
      </c>
      <c r="G26" s="5" t="n">
        <v>396.0</v>
      </c>
      <c r="H26" s="5" t="n">
        <v>760.0</v>
      </c>
      <c r="I26" s="5" t="n">
        <v>1328.0</v>
      </c>
      <c r="J26" s="5" t="n">
        <v>689.0</v>
      </c>
      <c r="K26" s="5" t="n">
        <v>423.0</v>
      </c>
      <c r="L26" s="5" t="n">
        <v>210.0</v>
      </c>
      <c r="M26" s="5" t="n">
        <v>678.0</v>
      </c>
      <c r="N26" s="11" t="n">
        <f si="5" t="shared"/>
        <v>5586.0</v>
      </c>
      <c r="O26" s="5" t="n">
        <v>130484.0</v>
      </c>
      <c r="P26" s="5" t="n">
        <v>71467.0</v>
      </c>
      <c r="Q26" s="11" t="n">
        <f si="2" t="shared"/>
        <v>4908.0</v>
      </c>
      <c r="R26" s="6" t="n">
        <f si="0" t="shared"/>
        <v>14.561328443357784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1650.0</v>
      </c>
      <c r="E27" s="5" t="n">
        <v>2167.0</v>
      </c>
      <c r="F27" s="5" t="n">
        <v>2501.0</v>
      </c>
      <c r="G27" s="5" t="n">
        <v>2342.0</v>
      </c>
      <c r="H27" s="5" t="n">
        <v>5211.0</v>
      </c>
      <c r="I27" s="5" t="n">
        <v>8498.0</v>
      </c>
      <c r="J27" s="5" t="n">
        <v>4504.0</v>
      </c>
      <c r="K27" s="5" t="n">
        <v>2526.0</v>
      </c>
      <c r="L27" s="5" t="n">
        <v>1411.0</v>
      </c>
      <c r="M27" s="5" t="n">
        <v>5025.0</v>
      </c>
      <c r="N27" s="11" t="n">
        <f si="5" t="shared"/>
        <v>35835.0</v>
      </c>
      <c r="O27" s="5" t="n">
        <v>956073.0</v>
      </c>
      <c r="P27" s="5" t="n">
        <v>460029.0</v>
      </c>
      <c r="Q27" s="11" t="n">
        <f si="2" t="shared"/>
        <v>30810.0</v>
      </c>
      <c r="R27" s="6" t="n">
        <f si="0" t="shared"/>
        <v>14.931158714703018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4375.0</v>
      </c>
      <c r="E28" s="5" t="n">
        <v>2940.0</v>
      </c>
      <c r="F28" s="5" t="n">
        <v>3978.0</v>
      </c>
      <c r="G28" s="5" t="n">
        <v>3278.0</v>
      </c>
      <c r="H28" s="5" t="n">
        <v>7184.0</v>
      </c>
      <c r="I28" s="5" t="n">
        <v>10903.0</v>
      </c>
      <c r="J28" s="5" t="n">
        <v>5889.0</v>
      </c>
      <c r="K28" s="5" t="n">
        <v>2049.0</v>
      </c>
      <c r="L28" s="5" t="n">
        <v>1055.0</v>
      </c>
      <c r="M28" s="5" t="n">
        <v>12471.0</v>
      </c>
      <c r="N28" s="11" t="n">
        <f si="5" t="shared"/>
        <v>54122.0</v>
      </c>
      <c r="O28" s="5" t="n">
        <v>789100.0</v>
      </c>
      <c r="P28" s="5" t="n">
        <v>490497.0</v>
      </c>
      <c r="Q28" s="11" t="n">
        <f si="2" t="shared"/>
        <v>41651.0</v>
      </c>
      <c r="R28" s="6" t="n">
        <f si="0" t="shared"/>
        <v>11.776355909822094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936.0</v>
      </c>
      <c r="E29" s="5" t="n">
        <v>1209.0</v>
      </c>
      <c r="F29" s="5" t="n">
        <v>1424.0</v>
      </c>
      <c r="G29" s="5" t="n">
        <v>909.0</v>
      </c>
      <c r="H29" s="5" t="n">
        <v>2100.0</v>
      </c>
      <c r="I29" s="5" t="n">
        <v>2114.0</v>
      </c>
      <c r="J29" s="5" t="n">
        <v>833.0</v>
      </c>
      <c r="K29" s="5" t="n">
        <v>531.0</v>
      </c>
      <c r="L29" s="5" t="n">
        <v>337.0</v>
      </c>
      <c r="M29" s="5" t="n">
        <v>2049.0</v>
      </c>
      <c r="N29" s="11" t="n">
        <f si="5" t="shared"/>
        <v>12442.0</v>
      </c>
      <c r="O29" s="5" t="n">
        <v>253165.0</v>
      </c>
      <c r="P29" s="5" t="n">
        <v>112840.0</v>
      </c>
      <c r="Q29" s="11" t="n">
        <f si="2" t="shared"/>
        <v>10393.0</v>
      </c>
      <c r="R29" s="6" t="n">
        <f si="0" t="shared"/>
        <v>10.857307803329164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1103.0</v>
      </c>
      <c r="E30" s="5" t="n">
        <v>1101.0</v>
      </c>
      <c r="F30" s="5" t="n">
        <v>1459.0</v>
      </c>
      <c r="G30" s="5" t="n">
        <v>1425.0</v>
      </c>
      <c r="H30" s="5" t="n">
        <v>2985.0</v>
      </c>
      <c r="I30" s="5" t="n">
        <v>3802.0</v>
      </c>
      <c r="J30" s="5" t="n">
        <v>2430.0</v>
      </c>
      <c r="K30" s="5" t="n">
        <v>810.0</v>
      </c>
      <c r="L30" s="5" t="n">
        <v>359.0</v>
      </c>
      <c r="M30" s="5" t="n">
        <v>1888.0</v>
      </c>
      <c r="N30" s="11" t="n">
        <f si="5" t="shared"/>
        <v>17362.0</v>
      </c>
      <c r="O30" s="5" t="n">
        <v>280771.0</v>
      </c>
      <c r="P30" s="5" t="n">
        <v>185478.0</v>
      </c>
      <c r="Q30" s="11" t="n">
        <f si="2" t="shared"/>
        <v>15474.0</v>
      </c>
      <c r="R30" s="6" t="n">
        <f si="0" t="shared"/>
        <v>11.98642884839085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479.0</v>
      </c>
      <c r="E31" s="5" t="n">
        <v>632.0</v>
      </c>
      <c r="F31" s="5" t="n">
        <v>745.0</v>
      </c>
      <c r="G31" s="5" t="n">
        <v>714.0</v>
      </c>
      <c r="H31" s="5" t="n">
        <v>1563.0</v>
      </c>
      <c r="I31" s="5" t="n">
        <v>2197.0</v>
      </c>
      <c r="J31" s="5" t="n">
        <v>1038.0</v>
      </c>
      <c r="K31" s="5" t="n">
        <v>329.0</v>
      </c>
      <c r="L31" s="5" t="n">
        <v>148.0</v>
      </c>
      <c r="M31" s="5" t="n">
        <v>749.0</v>
      </c>
      <c r="N31" s="11" t="n">
        <f si="5" t="shared"/>
        <v>8594.0</v>
      </c>
      <c r="O31" s="5" t="n">
        <v>126277.0</v>
      </c>
      <c r="P31" s="5" t="n">
        <v>87514.0</v>
      </c>
      <c r="Q31" s="11" t="n">
        <f si="2" t="shared"/>
        <v>7845.0</v>
      </c>
      <c r="R31" s="6" t="n">
        <f si="0" t="shared"/>
        <v>11.155385595920968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585.0</v>
      </c>
      <c r="E32" s="5" t="n">
        <v>699.0</v>
      </c>
      <c r="F32" s="5" t="n">
        <v>822.0</v>
      </c>
      <c r="G32" s="5" t="n">
        <v>730.0</v>
      </c>
      <c r="H32" s="5" t="n">
        <v>1465.0</v>
      </c>
      <c r="I32" s="5" t="n">
        <v>1961.0</v>
      </c>
      <c r="J32" s="5" t="n">
        <v>863.0</v>
      </c>
      <c r="K32" s="5" t="n">
        <v>577.0</v>
      </c>
      <c r="L32" s="5" t="n">
        <v>276.0</v>
      </c>
      <c r="M32" s="5" t="n">
        <v>1119.0</v>
      </c>
      <c r="N32" s="11" t="n">
        <f si="5" t="shared"/>
        <v>9097.0</v>
      </c>
      <c r="O32" s="5" t="n">
        <v>201351.0</v>
      </c>
      <c r="P32" s="5" t="n">
        <v>100909.0</v>
      </c>
      <c r="Q32" s="11" t="n">
        <f si="2" t="shared"/>
        <v>7978.0</v>
      </c>
      <c r="R32" s="6" t="n">
        <f si="0" t="shared"/>
        <v>12.648408122336425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4250.0</v>
      </c>
      <c r="E33" s="5" t="n">
        <v>3294.0</v>
      </c>
      <c r="F33" s="5" t="n">
        <v>4843.0</v>
      </c>
      <c r="G33" s="5" t="n">
        <v>4413.0</v>
      </c>
      <c r="H33" s="5" t="n">
        <v>8063.0</v>
      </c>
      <c r="I33" s="5" t="n">
        <v>8547.0</v>
      </c>
      <c r="J33" s="5" t="n">
        <v>4731.0</v>
      </c>
      <c r="K33" s="5" t="n">
        <v>3046.0</v>
      </c>
      <c r="L33" s="5" t="n">
        <v>1423.0</v>
      </c>
      <c r="M33" s="5" t="n">
        <v>6649.0</v>
      </c>
      <c r="N33" s="11" t="n">
        <f si="5" t="shared"/>
        <v>49259.0</v>
      </c>
      <c r="O33" s="5" t="n">
        <v>1224560.0</v>
      </c>
      <c r="P33" s="5" t="n">
        <v>523505.0</v>
      </c>
      <c r="Q33" s="11" t="n">
        <f si="2" t="shared"/>
        <v>42610.0</v>
      </c>
      <c r="R33" s="6" t="n">
        <f si="0" t="shared"/>
        <v>12.285965735742783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525.0</v>
      </c>
      <c r="E34" s="5" t="n">
        <v>461.0</v>
      </c>
      <c r="F34" s="5" t="n">
        <v>598.0</v>
      </c>
      <c r="G34" s="5" t="n">
        <v>523.0</v>
      </c>
      <c r="H34" s="5" t="n">
        <v>925.0</v>
      </c>
      <c r="I34" s="5" t="n">
        <v>1477.0</v>
      </c>
      <c r="J34" s="5" t="n">
        <v>743.0</v>
      </c>
      <c r="K34" s="5" t="n">
        <v>328.0</v>
      </c>
      <c r="L34" s="5" t="n">
        <v>139.0</v>
      </c>
      <c r="M34" s="5" t="n">
        <v>1504.0</v>
      </c>
      <c r="N34" s="11" t="n">
        <f si="5" t="shared"/>
        <v>7223.0</v>
      </c>
      <c r="O34" s="5" t="n">
        <v>109456.0</v>
      </c>
      <c r="P34" s="5" t="n">
        <v>67159.0</v>
      </c>
      <c r="Q34" s="11" t="n">
        <f si="2" t="shared"/>
        <v>5719.0</v>
      </c>
      <c r="R34" s="6" t="n">
        <f si="0" t="shared"/>
        <v>11.74313691204756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242.0</v>
      </c>
      <c r="E35" s="5" t="n">
        <v>104.0</v>
      </c>
      <c r="F35" s="5" t="n">
        <v>107.0</v>
      </c>
      <c r="G35" s="5" t="n">
        <v>64.0</v>
      </c>
      <c r="H35" s="5" t="n">
        <v>166.0</v>
      </c>
      <c r="I35" s="5" t="n">
        <v>172.0</v>
      </c>
      <c r="J35" s="5" t="n">
        <v>63.0</v>
      </c>
      <c r="K35" s="5" t="n">
        <v>34.0</v>
      </c>
      <c r="L35" s="5" t="n">
        <v>19.0</v>
      </c>
      <c r="M35" s="5" t="n">
        <v>247.0</v>
      </c>
      <c r="N35" s="11" t="n">
        <f si="5" t="shared"/>
        <v>1218.0</v>
      </c>
      <c r="O35" s="5" t="n">
        <v>14856.0</v>
      </c>
      <c r="P35" s="5" t="n">
        <v>7967.0</v>
      </c>
      <c r="Q35" s="11" t="n">
        <f si="2" t="shared"/>
        <v>971.0</v>
      </c>
      <c r="R35" s="6" t="n">
        <f si="0" t="shared"/>
        <v>8.204943357363543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241.0</v>
      </c>
      <c r="E36" s="5" t="n">
        <v>296.0</v>
      </c>
      <c r="F36" s="5" t="n">
        <v>454.0</v>
      </c>
      <c r="G36" s="5" t="n">
        <v>426.0</v>
      </c>
      <c r="H36" s="5" t="n">
        <v>930.0</v>
      </c>
      <c r="I36" s="5" t="n">
        <v>1143.0</v>
      </c>
      <c r="J36" s="5" t="n">
        <v>635.0</v>
      </c>
      <c r="K36" s="5" t="n">
        <v>275.0</v>
      </c>
      <c r="L36" s="5" t="n">
        <v>142.0</v>
      </c>
      <c r="M36" s="5" t="n">
        <v>314.0</v>
      </c>
      <c r="N36" s="11" t="n">
        <f si="5" t="shared"/>
        <v>4856.0</v>
      </c>
      <c r="O36" s="5" t="n">
        <v>97406.0</v>
      </c>
      <c r="P36" s="5" t="n">
        <v>58020.0</v>
      </c>
      <c r="Q36" s="11" t="n">
        <f si="2" t="shared"/>
        <v>4542.0</v>
      </c>
      <c r="R36" s="6" t="n">
        <f si="0" t="shared"/>
        <v>12.774108322324967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247.0</v>
      </c>
      <c r="E37" s="5" t="n">
        <v>223.0</v>
      </c>
      <c r="F37" s="5" t="n">
        <v>332.0</v>
      </c>
      <c r="G37" s="5" t="n">
        <v>329.0</v>
      </c>
      <c r="H37" s="5" t="n">
        <v>913.0</v>
      </c>
      <c r="I37" s="5" t="n">
        <v>687.0</v>
      </c>
      <c r="J37" s="5" t="n">
        <v>475.0</v>
      </c>
      <c r="K37" s="5" t="n">
        <v>398.0</v>
      </c>
      <c r="L37" s="5" t="n">
        <v>277.0</v>
      </c>
      <c r="M37" s="5" t="n">
        <v>1052.0</v>
      </c>
      <c r="N37" s="11" t="n">
        <f si="5" t="shared"/>
        <v>4933.0</v>
      </c>
      <c r="O37" s="5" t="n">
        <v>298870.0</v>
      </c>
      <c r="P37" s="5" t="n">
        <v>65561.0</v>
      </c>
      <c r="Q37" s="11" t="n">
        <f si="2" t="shared"/>
        <v>3881.0</v>
      </c>
      <c r="R37" s="6" t="n">
        <f si="0" t="shared"/>
        <v>16.892811131151763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2977.0</v>
      </c>
      <c r="E38" s="5" t="n">
        <f ref="E38:M38" si="8" t="shared">E39-E26-E27-E28-E29-E30-E31-E32-E33-E34-E35-E36-E37</f>
        <v>2535.0</v>
      </c>
      <c r="F38" s="5" t="n">
        <f si="8" t="shared"/>
        <v>3488.0</v>
      </c>
      <c r="G38" s="5" t="n">
        <f si="8" t="shared"/>
        <v>3166.0</v>
      </c>
      <c r="H38" s="5" t="n">
        <f si="8" t="shared"/>
        <v>6615.0</v>
      </c>
      <c r="I38" s="5" t="n">
        <f si="8" t="shared"/>
        <v>7628.0</v>
      </c>
      <c r="J38" s="5" t="n">
        <f si="8" t="shared"/>
        <v>3972.0</v>
      </c>
      <c r="K38" s="5" t="n">
        <f si="8" t="shared"/>
        <v>2650.0</v>
      </c>
      <c r="L38" s="5" t="n">
        <f si="8" t="shared"/>
        <v>1218.0</v>
      </c>
      <c r="M38" s="5" t="n">
        <f si="8" t="shared"/>
        <v>7386.0</v>
      </c>
      <c r="N38" s="11" t="n">
        <f si="5" t="shared"/>
        <v>41635.0</v>
      </c>
      <c r="O38" s="5" t="n">
        <f>O39-O26-O27-O28-O29-O30-O31-O32-O33-O34-O35-O36-O37</f>
        <v>1050316.0</v>
      </c>
      <c r="P38" s="5" t="n">
        <f>P39-P26-P27-P28-P29-P30-P31-P32-P33-P34-P35-P36-P37</f>
        <v>447294.0</v>
      </c>
      <c r="Q38" s="11" t="n">
        <f si="2" t="shared"/>
        <v>34249.0</v>
      </c>
      <c r="R38" s="6" t="n">
        <f si="0" t="shared"/>
        <v>13.06006014774154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17953.0</v>
      </c>
      <c r="E39" s="5" t="n">
        <v>15998.0</v>
      </c>
      <c r="F39" s="5" t="n">
        <v>21173.0</v>
      </c>
      <c r="G39" s="5" t="n">
        <v>18715.0</v>
      </c>
      <c r="H39" s="5" t="n">
        <v>38880.0</v>
      </c>
      <c r="I39" s="5" t="n">
        <v>50457.0</v>
      </c>
      <c r="J39" s="5" t="n">
        <v>26865.0</v>
      </c>
      <c r="K39" s="5" t="n">
        <v>13976.0</v>
      </c>
      <c r="L39" s="5" t="n">
        <v>7014.0</v>
      </c>
      <c r="M39" s="5" t="n">
        <v>41131.0</v>
      </c>
      <c r="N39" s="11" t="n">
        <f si="5" t="shared"/>
        <v>252162.0</v>
      </c>
      <c r="O39" s="5" t="n">
        <v>5532685.0</v>
      </c>
      <c r="P39" s="5" t="n">
        <v>2678240.0</v>
      </c>
      <c r="Q39" s="11" t="n">
        <f si="2" t="shared"/>
        <v>211031.0</v>
      </c>
      <c r="R39" s="6" t="n">
        <f si="0" t="shared"/>
        <v>12.691215982485986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4987.0</v>
      </c>
      <c r="E40" s="5" t="n">
        <v>4232.0</v>
      </c>
      <c r="F40" s="5" t="n">
        <v>6757.0</v>
      </c>
      <c r="G40" s="5" t="n">
        <v>7345.0</v>
      </c>
      <c r="H40" s="5" t="n">
        <v>16196.0</v>
      </c>
      <c r="I40" s="5" t="n">
        <v>17441.0</v>
      </c>
      <c r="J40" s="5" t="n">
        <v>6163.0</v>
      </c>
      <c r="K40" s="5" t="n">
        <v>2231.0</v>
      </c>
      <c r="L40" s="5" t="n">
        <v>788.0</v>
      </c>
      <c r="M40" s="5" t="n">
        <v>12316.0</v>
      </c>
      <c r="N40" s="11" t="n">
        <f si="5" t="shared"/>
        <v>78456.0</v>
      </c>
      <c r="O40" s="5" t="n">
        <v>880416.0</v>
      </c>
      <c r="P40" s="5" t="n">
        <v>629775.0</v>
      </c>
      <c r="Q40" s="11" t="n">
        <f si="2" t="shared"/>
        <v>66140.0</v>
      </c>
      <c r="R40" s="6" t="n">
        <f si="0" t="shared"/>
        <v>9.521847596008467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699.0</v>
      </c>
      <c r="E41" s="5" t="n">
        <v>699.0</v>
      </c>
      <c r="F41" s="5" t="n">
        <v>1044.0</v>
      </c>
      <c r="G41" s="5" t="n">
        <v>1068.0</v>
      </c>
      <c r="H41" s="5" t="n">
        <v>2273.0</v>
      </c>
      <c r="I41" s="5" t="n">
        <v>2586.0</v>
      </c>
      <c r="J41" s="5" t="n">
        <v>1260.0</v>
      </c>
      <c r="K41" s="5" t="n">
        <v>599.0</v>
      </c>
      <c r="L41" s="5" t="n">
        <v>230.0</v>
      </c>
      <c r="M41" s="5" t="n">
        <v>1752.0</v>
      </c>
      <c r="N41" s="11" t="n">
        <f si="5" t="shared"/>
        <v>12210.0</v>
      </c>
      <c r="O41" s="5" t="n">
        <v>234006.0</v>
      </c>
      <c r="P41" s="5" t="n">
        <v>120496.0</v>
      </c>
      <c r="Q41" s="11" t="n">
        <f si="2" t="shared"/>
        <v>10458.0</v>
      </c>
      <c r="R41" s="6" t="n">
        <f si="0" t="shared"/>
        <v>11.521897112258557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176.0</v>
      </c>
      <c r="E42" s="5" t="n">
        <f ref="E42:M42" si="9" t="shared">E43-E40-E41</f>
        <v>56.0</v>
      </c>
      <c r="F42" s="5" t="n">
        <f si="9" t="shared"/>
        <v>93.0</v>
      </c>
      <c r="G42" s="5" t="n">
        <f si="9" t="shared"/>
        <v>110.0</v>
      </c>
      <c r="H42" s="5" t="n">
        <f si="9" t="shared"/>
        <v>225.0</v>
      </c>
      <c r="I42" s="5" t="n">
        <f si="9" t="shared"/>
        <v>214.0</v>
      </c>
      <c r="J42" s="5" t="n">
        <f si="9" t="shared"/>
        <v>221.0</v>
      </c>
      <c r="K42" s="5" t="n">
        <f si="9" t="shared"/>
        <v>100.0</v>
      </c>
      <c r="L42" s="5" t="n">
        <f si="9" t="shared"/>
        <v>42.0</v>
      </c>
      <c r="M42" s="5" t="n">
        <f si="9" t="shared"/>
        <v>277.0</v>
      </c>
      <c r="N42" s="11" t="n">
        <f si="5" t="shared"/>
        <v>1514.0</v>
      </c>
      <c r="O42" s="5" t="n">
        <f>O43-O40-O41</f>
        <v>108045.0</v>
      </c>
      <c r="P42" s="5" t="n">
        <f>P43-P40-P41</f>
        <v>16885.0</v>
      </c>
      <c r="Q42" s="11" t="n">
        <f si="2" t="shared"/>
        <v>1237.0</v>
      </c>
      <c r="R42" s="6" t="n">
        <f si="0" t="shared"/>
        <v>13.649959579628133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5862.0</v>
      </c>
      <c r="E43" s="5" t="n">
        <v>4987.0</v>
      </c>
      <c r="F43" s="5" t="n">
        <v>7894.0</v>
      </c>
      <c r="G43" s="5" t="n">
        <v>8523.0</v>
      </c>
      <c r="H43" s="5" t="n">
        <v>18694.0</v>
      </c>
      <c r="I43" s="5" t="n">
        <v>20241.0</v>
      </c>
      <c r="J43" s="5" t="n">
        <v>7644.0</v>
      </c>
      <c r="K43" s="5" t="n">
        <v>2930.0</v>
      </c>
      <c r="L43" s="5" t="n">
        <v>1060.0</v>
      </c>
      <c r="M43" s="5" t="n">
        <v>14345.0</v>
      </c>
      <c r="N43" s="11" t="n">
        <f si="5" t="shared"/>
        <v>92180.0</v>
      </c>
      <c r="O43" s="5" t="n">
        <v>1222467.0</v>
      </c>
      <c r="P43" s="5" t="n">
        <v>767156.0</v>
      </c>
      <c r="Q43" s="11" t="n">
        <f si="2" t="shared"/>
        <v>77835.0</v>
      </c>
      <c r="R43" s="6" t="n">
        <f si="0" t="shared"/>
        <v>9.856182951114537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108.0</v>
      </c>
      <c r="E44" s="8" t="n">
        <v>97.0</v>
      </c>
      <c r="F44" s="8" t="n">
        <v>131.0</v>
      </c>
      <c r="G44" s="8" t="n">
        <v>115.0</v>
      </c>
      <c r="H44" s="8" t="n">
        <v>311.0</v>
      </c>
      <c r="I44" s="8" t="n">
        <v>423.0</v>
      </c>
      <c r="J44" s="8" t="n">
        <v>413.0</v>
      </c>
      <c r="K44" s="8" t="n">
        <v>403.0</v>
      </c>
      <c r="L44" s="8" t="n">
        <v>227.0</v>
      </c>
      <c r="M44" s="8" t="n">
        <v>1463.0</v>
      </c>
      <c r="N44" s="11" t="n">
        <f si="5" t="shared"/>
        <v>3691.0</v>
      </c>
      <c r="O44" s="8" t="n">
        <v>567756.0</v>
      </c>
      <c r="P44" s="8" t="n">
        <v>52061.0</v>
      </c>
      <c r="Q44" s="11" t="n">
        <f si="2" t="shared"/>
        <v>2228.0</v>
      </c>
      <c r="R44" s="6" t="n">
        <f si="0" t="shared"/>
        <v>23.36669658886894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63.0</v>
      </c>
      <c r="E45" s="8" t="n">
        <f ref="E45:M45" si="10" t="shared">E46-E44</f>
        <v>137.0</v>
      </c>
      <c r="F45" s="8" t="n">
        <f si="10" t="shared"/>
        <v>204.0</v>
      </c>
      <c r="G45" s="8" t="n">
        <f si="10" t="shared"/>
        <v>231.0</v>
      </c>
      <c r="H45" s="8" t="n">
        <f si="10" t="shared"/>
        <v>670.0</v>
      </c>
      <c r="I45" s="8" t="n">
        <f si="10" t="shared"/>
        <v>629.0</v>
      </c>
      <c r="J45" s="8" t="n">
        <f si="10" t="shared"/>
        <v>539.0</v>
      </c>
      <c r="K45" s="8" t="n">
        <f si="10" t="shared"/>
        <v>265.0</v>
      </c>
      <c r="L45" s="8" t="n">
        <f si="10" t="shared"/>
        <v>237.0</v>
      </c>
      <c r="M45" s="8" t="n">
        <f si="10" t="shared"/>
        <v>1273.0</v>
      </c>
      <c r="N45" s="11" t="n">
        <f si="5" t="shared"/>
        <v>4248.0</v>
      </c>
      <c r="O45" s="8" t="n">
        <f>O46-O44</f>
        <v>616114.0</v>
      </c>
      <c r="P45" s="8" t="n">
        <f>P46-P44</f>
        <v>56194.0</v>
      </c>
      <c r="Q45" s="11" t="n">
        <f si="2" t="shared"/>
        <v>2975.0</v>
      </c>
      <c r="R45" s="6" t="n">
        <f si="0" t="shared"/>
        <v>18.88873949579832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171.0</v>
      </c>
      <c r="E46" s="8" t="n">
        <v>234.0</v>
      </c>
      <c r="F46" s="8" t="n">
        <v>335.0</v>
      </c>
      <c r="G46" s="8" t="n">
        <v>346.0</v>
      </c>
      <c r="H46" s="8" t="n">
        <v>981.0</v>
      </c>
      <c r="I46" s="8" t="n">
        <v>1052.0</v>
      </c>
      <c r="J46" s="8" t="n">
        <v>952.0</v>
      </c>
      <c r="K46" s="8" t="n">
        <v>668.0</v>
      </c>
      <c r="L46" s="8" t="n">
        <v>464.0</v>
      </c>
      <c r="M46" s="8" t="n">
        <v>2736.0</v>
      </c>
      <c r="N46" s="11" t="n">
        <f si="5" t="shared"/>
        <v>7939.0</v>
      </c>
      <c r="O46" s="8" t="n">
        <v>1183870.0</v>
      </c>
      <c r="P46" s="8" t="n">
        <v>108255.0</v>
      </c>
      <c r="Q46" s="11" t="n">
        <f si="2" t="shared"/>
        <v>5203.0</v>
      </c>
      <c r="R46" s="6" t="n">
        <f si="0" t="shared"/>
        <v>20.806265615990775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61.0</v>
      </c>
      <c r="E47" s="5" t="n">
        <v>148.0</v>
      </c>
      <c r="F47" s="5" t="n">
        <v>173.0</v>
      </c>
      <c r="G47" s="5" t="n">
        <v>126.0</v>
      </c>
      <c r="H47" s="5" t="n">
        <v>183.0</v>
      </c>
      <c r="I47" s="5" t="n">
        <v>138.0</v>
      </c>
      <c r="J47" s="5" t="n">
        <v>39.0</v>
      </c>
      <c r="K47" s="5" t="n">
        <v>35.0</v>
      </c>
      <c r="L47" s="5" t="n">
        <v>29.0</v>
      </c>
      <c r="M47" s="5" t="n">
        <v>181.0</v>
      </c>
      <c r="N47" s="11" t="n">
        <f si="5" t="shared"/>
        <v>1113.0</v>
      </c>
      <c r="O47" s="5" t="n">
        <v>53503.0</v>
      </c>
      <c r="P47" s="5" t="n">
        <v>8721.0</v>
      </c>
      <c r="Q47" s="11" t="n">
        <f si="2" t="shared"/>
        <v>932.0</v>
      </c>
      <c r="R47" s="6" t="n">
        <f si="0" t="shared"/>
        <v>9.357296137339056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224792.0</v>
      </c>
      <c r="E48" s="5" t="n">
        <f ref="E48:M48" si="11" t="shared">E47+E46+E43+E39+E25+E18</f>
        <v>643674.0</v>
      </c>
      <c r="F48" s="5" t="n">
        <f si="11" t="shared"/>
        <v>1226331.0</v>
      </c>
      <c r="G48" s="5" t="n">
        <f si="11" t="shared"/>
        <v>824972.0</v>
      </c>
      <c r="H48" s="5" t="n">
        <f si="11" t="shared"/>
        <v>960087.0</v>
      </c>
      <c r="I48" s="5" t="n">
        <f si="11" t="shared"/>
        <v>605237.0</v>
      </c>
      <c r="J48" s="5" t="n">
        <f si="11" t="shared"/>
        <v>185550.0</v>
      </c>
      <c r="K48" s="5" t="n">
        <f si="11" t="shared"/>
        <v>107592.0</v>
      </c>
      <c r="L48" s="5" t="n">
        <f si="11" t="shared"/>
        <v>69784.0</v>
      </c>
      <c r="M48" s="5" t="n">
        <f si="11" t="shared"/>
        <v>673395.0</v>
      </c>
      <c r="N48" s="11" t="n">
        <f si="5" t="shared"/>
        <v>5521414.0</v>
      </c>
      <c r="O48" s="5" t="n">
        <f>O47+O46+O43+O39+O25+O18</f>
        <v>3.24629828E8</v>
      </c>
      <c r="P48" s="5" t="n">
        <f>P47+P46+P43+P39+P25+P18</f>
        <v>3.4673866E7</v>
      </c>
      <c r="Q48" s="11" t="n">
        <f si="2" t="shared"/>
        <v>4848019.0</v>
      </c>
      <c r="R48" s="6" t="n">
        <f si="0" t="shared"/>
        <v>7.152172052130984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4.071275944893826</v>
      </c>
      <c r="E49" s="6" t="n">
        <f ref="E49" si="13" t="shared">E48/$N$48*100</f>
        <v>11.65777462077649</v>
      </c>
      <c r="F49" s="6" t="n">
        <f ref="F49" si="14" t="shared">F48/$N$48*100</f>
        <v>22.210451887867855</v>
      </c>
      <c r="G49" s="6" t="n">
        <f ref="G49" si="15" t="shared">G48/$N$48*100</f>
        <v>14.941317568289572</v>
      </c>
      <c r="H49" s="6" t="n">
        <f ref="H49" si="16" t="shared">H48/$N$48*100</f>
        <v>17.388426225600906</v>
      </c>
      <c r="I49" s="6" t="n">
        <f ref="I49" si="17" t="shared">I48/$N$48*100</f>
        <v>10.961630480887685</v>
      </c>
      <c r="J49" s="6" t="n">
        <f ref="J49" si="18" t="shared">J48/$N$48*100</f>
        <v>3.3605522063732227</v>
      </c>
      <c r="K49" s="6" t="n">
        <f ref="K49" si="19" t="shared">K48/$N$48*100</f>
        <v>1.9486312745249676</v>
      </c>
      <c r="L49" s="6" t="n">
        <f ref="L49" si="20" t="shared">L48/$N$48*100</f>
        <v>1.2638791440018806</v>
      </c>
      <c r="M49" s="6" t="n">
        <f ref="M49" si="21" t="shared">M48/$N$48*100</f>
        <v>12.196060646783595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