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4377C94C-DFA9-4151-A74A-26604D246BB6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Q17" i="2" s="1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38" i="2" l="1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<sst xmlns="http://schemas.openxmlformats.org/spreadsheetml/2006/main" count="117" uniqueCount="72">
  <si>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</si>
  <si>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</si>
  <si>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</si>
  <si>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</si>
  <si>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</si>
  <si>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</si>
  <si>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</si>
  <si>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</si>
  <si>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</si>
  <si>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</si>
  <si>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</si>
  <si>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</si>
  <si>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</si>
  <si>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</si>
  <si>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</si>
  <si>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</si>
  <si>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</si>
  <si>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</si>
  <si>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</si>
  <si>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</si>
  <si>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</si>
  <si>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</si>
  <si>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</si>
  <si>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</si>
  <si>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</si>
  <si>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</si>
  <si>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</si>
  <si>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</si>
  <si>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</si>
  <si>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</si>
  <si>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</si>
  <si>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</si>
  <si>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</si>
  <si>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</si>
  <si>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</si>
  <si>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</si>
  <si>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</si>
  <si>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</si>
  <si>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</si>
  <si>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</si>
  <si>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</si>
  <si>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</si>
  <si>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</si>
  <si>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</si>
  <si>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</si>
  <si>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</si>
  <si>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</si>
  <si>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</si>
  <si>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</si>
  <si>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</si>
  <si>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</si>
  <si>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</si>
  <si>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</si>
  <si>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</si>
  <si>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</si>
  <si>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</si>
  <si>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</si>
  <si>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</si>
  <si>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</si>
  <si>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</si>
  <si>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</si>
  <si>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</si>
  <si>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</si>
  <si>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</si>
  <si>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</si>
  <si>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</si>
  <si>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</si>
  <si>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</si>
  <si>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</si>
  <si>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</si>
  <si>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</si>
  <si>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113年8月來臺旅客人次～按停留夜數分
Table 1-8  Visitor Arrivals  by Length of Stay,
August,2024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</si>
</sst>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4152</v>
      </c>
      <c r="E3" s="4">
        <v>15578</v>
      </c>
      <c r="F3" s="4">
        <v>33799</v>
      </c>
      <c r="G3" s="4">
        <v>41188</v>
      </c>
      <c r="H3" s="4">
        <v>40318</v>
      </c>
      <c r="I3" s="4">
        <v>8963</v>
      </c>
      <c r="J3" s="4">
        <v>2022</v>
      </c>
      <c r="K3" s="4">
        <v>393</v>
      </c>
      <c r="L3" s="4">
        <v>184</v>
      </c>
      <c r="M3" s="4">
        <v>4727</v>
      </c>
      <c r="N3" s="11">
        <f>SUM(D3:M3)</f>
        <v>151324</v>
      </c>
      <c r="O3" s="4">
        <v>1015657</v>
      </c>
      <c r="P3" s="4">
        <v>695589</v>
      </c>
      <c r="Q3" s="11">
        <f>SUM(D3:L3)</f>
        <v>146597</v>
      </c>
      <c r="R3" s="6">
        <f t="shared" ref="R3:R48" si="0">IF(P3&lt;&gt;0,P3/SUM(D3:L3),0)</f>
        <v>4.744906103126258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963</v>
      </c>
      <c r="E4" s="5">
        <v>1592</v>
      </c>
      <c r="F4" s="5">
        <v>2572</v>
      </c>
      <c r="G4" s="5">
        <v>2955</v>
      </c>
      <c r="H4" s="5">
        <v>6433</v>
      </c>
      <c r="I4" s="5">
        <v>6253</v>
      </c>
      <c r="J4" s="5">
        <v>3801</v>
      </c>
      <c r="K4" s="5">
        <v>2203</v>
      </c>
      <c r="L4" s="5">
        <v>922</v>
      </c>
      <c r="M4" s="5">
        <v>9944</v>
      </c>
      <c r="N4" s="11">
        <f t="shared" ref="N4:N14" si="1">SUM(D4:M4)</f>
        <v>37638</v>
      </c>
      <c r="O4" s="5">
        <v>1287281</v>
      </c>
      <c r="P4" s="5">
        <v>382517</v>
      </c>
      <c r="Q4" s="11">
        <f t="shared" ref="Q4:Q48" si="2">SUM(D4:L4)</f>
        <v>27694</v>
      </c>
      <c r="R4" s="6">
        <f t="shared" si="0"/>
        <v>13.812269805734093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5793</v>
      </c>
      <c r="E5" s="5">
        <v>27046</v>
      </c>
      <c r="F5" s="5">
        <v>36606</v>
      </c>
      <c r="G5" s="5">
        <v>14035</v>
      </c>
      <c r="H5" s="5">
        <v>10971</v>
      </c>
      <c r="I5" s="5">
        <v>5431</v>
      </c>
      <c r="J5" s="5">
        <v>2624</v>
      </c>
      <c r="K5" s="5">
        <v>1566</v>
      </c>
      <c r="L5" s="5">
        <v>983</v>
      </c>
      <c r="M5" s="5">
        <v>5293</v>
      </c>
      <c r="N5" s="11">
        <f t="shared" si="1"/>
        <v>110348</v>
      </c>
      <c r="O5" s="5">
        <v>966619</v>
      </c>
      <c r="P5" s="5">
        <v>545288</v>
      </c>
      <c r="Q5" s="11">
        <f t="shared" si="2"/>
        <v>105055</v>
      </c>
      <c r="R5" s="6">
        <f t="shared" si="0"/>
        <v>5.1905002141735279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2020</v>
      </c>
      <c r="E6" s="5">
        <v>8986</v>
      </c>
      <c r="F6" s="5">
        <v>30643</v>
      </c>
      <c r="G6" s="5">
        <v>11934</v>
      </c>
      <c r="H6" s="5">
        <v>6799</v>
      </c>
      <c r="I6" s="5">
        <v>1533</v>
      </c>
      <c r="J6" s="5">
        <v>747</v>
      </c>
      <c r="K6" s="5">
        <v>498</v>
      </c>
      <c r="L6" s="5">
        <v>338</v>
      </c>
      <c r="M6" s="5">
        <v>1050</v>
      </c>
      <c r="N6" s="11">
        <f t="shared" si="1"/>
        <v>64548</v>
      </c>
      <c r="O6" s="5">
        <v>420380</v>
      </c>
      <c r="P6" s="5">
        <v>277041</v>
      </c>
      <c r="Q6" s="11">
        <f t="shared" si="2"/>
        <v>63498</v>
      </c>
      <c r="R6" s="6">
        <f t="shared" si="0"/>
        <v>4.3629878106397051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181</v>
      </c>
      <c r="E7" s="5">
        <v>144</v>
      </c>
      <c r="F7" s="5">
        <v>217</v>
      </c>
      <c r="G7" s="5">
        <v>217</v>
      </c>
      <c r="H7" s="5">
        <v>441</v>
      </c>
      <c r="I7" s="5">
        <v>442</v>
      </c>
      <c r="J7" s="5">
        <v>224</v>
      </c>
      <c r="K7" s="5">
        <v>297</v>
      </c>
      <c r="L7" s="5">
        <v>128</v>
      </c>
      <c r="M7" s="5">
        <v>850</v>
      </c>
      <c r="N7" s="11">
        <f t="shared" si="1"/>
        <v>3141</v>
      </c>
      <c r="O7" s="5">
        <v>215755</v>
      </c>
      <c r="P7" s="5">
        <v>37309</v>
      </c>
      <c r="Q7" s="11">
        <f t="shared" si="2"/>
        <v>2291</v>
      </c>
      <c r="R7" s="6">
        <f t="shared" si="0"/>
        <v>16.285028371890004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49</v>
      </c>
      <c r="E8" s="5">
        <v>143</v>
      </c>
      <c r="F8" s="5">
        <v>158</v>
      </c>
      <c r="G8" s="5">
        <v>151</v>
      </c>
      <c r="H8" s="5">
        <v>291</v>
      </c>
      <c r="I8" s="5">
        <v>209</v>
      </c>
      <c r="J8" s="5">
        <v>150</v>
      </c>
      <c r="K8" s="5">
        <v>69</v>
      </c>
      <c r="L8" s="5">
        <v>37</v>
      </c>
      <c r="M8" s="5">
        <v>137</v>
      </c>
      <c r="N8" s="11">
        <f t="shared" si="1"/>
        <v>1394</v>
      </c>
      <c r="O8" s="5">
        <v>46298</v>
      </c>
      <c r="P8" s="5">
        <v>14897</v>
      </c>
      <c r="Q8" s="11">
        <f t="shared" si="2"/>
        <v>1257</v>
      </c>
      <c r="R8" s="6">
        <f t="shared" si="0"/>
        <v>11.851233094669849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615</v>
      </c>
      <c r="E9" s="5">
        <v>1147</v>
      </c>
      <c r="F9" s="5">
        <v>2487</v>
      </c>
      <c r="G9" s="5">
        <v>2947</v>
      </c>
      <c r="H9" s="5">
        <v>6179</v>
      </c>
      <c r="I9" s="5">
        <v>2601</v>
      </c>
      <c r="J9" s="5">
        <v>1370</v>
      </c>
      <c r="K9" s="5">
        <v>708</v>
      </c>
      <c r="L9" s="5">
        <v>429</v>
      </c>
      <c r="M9" s="5">
        <v>2772</v>
      </c>
      <c r="N9" s="11">
        <f t="shared" si="1"/>
        <v>21255</v>
      </c>
      <c r="O9" s="5">
        <v>755356</v>
      </c>
      <c r="P9" s="5">
        <v>180295</v>
      </c>
      <c r="Q9" s="11">
        <f t="shared" si="2"/>
        <v>18483</v>
      </c>
      <c r="R9" s="6">
        <f t="shared" si="0"/>
        <v>9.7546393983660664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654</v>
      </c>
      <c r="E10" s="5">
        <v>1815</v>
      </c>
      <c r="F10" s="5">
        <v>3503</v>
      </c>
      <c r="G10" s="5">
        <v>4032</v>
      </c>
      <c r="H10" s="5">
        <v>6170</v>
      </c>
      <c r="I10" s="5">
        <v>2751</v>
      </c>
      <c r="J10" s="5">
        <v>583</v>
      </c>
      <c r="K10" s="5">
        <v>212</v>
      </c>
      <c r="L10" s="5">
        <v>97</v>
      </c>
      <c r="M10" s="5">
        <v>418</v>
      </c>
      <c r="N10" s="11">
        <f t="shared" si="1"/>
        <v>20235</v>
      </c>
      <c r="O10" s="5">
        <v>168989</v>
      </c>
      <c r="P10" s="5">
        <v>123275</v>
      </c>
      <c r="Q10" s="11">
        <f t="shared" si="2"/>
        <v>19817</v>
      </c>
      <c r="R10" s="6">
        <f t="shared" si="0"/>
        <v>6.2206691224706061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365</v>
      </c>
      <c r="E11" s="5">
        <v>346</v>
      </c>
      <c r="F11" s="5">
        <v>545</v>
      </c>
      <c r="G11" s="5">
        <v>700</v>
      </c>
      <c r="H11" s="5">
        <v>1741</v>
      </c>
      <c r="I11" s="5">
        <v>1367</v>
      </c>
      <c r="J11" s="5">
        <v>549</v>
      </c>
      <c r="K11" s="5">
        <v>885</v>
      </c>
      <c r="L11" s="5">
        <v>339</v>
      </c>
      <c r="M11" s="5">
        <v>6546</v>
      </c>
      <c r="N11" s="11">
        <f t="shared" si="1"/>
        <v>13383</v>
      </c>
      <c r="O11" s="5">
        <v>8303797</v>
      </c>
      <c r="P11" s="5">
        <v>110330</v>
      </c>
      <c r="Q11" s="11">
        <f t="shared" si="2"/>
        <v>6837</v>
      </c>
      <c r="R11" s="6">
        <f t="shared" si="0"/>
        <v>16.137194676027498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1334</v>
      </c>
      <c r="E12" s="5">
        <v>3240</v>
      </c>
      <c r="F12" s="5">
        <v>7311</v>
      </c>
      <c r="G12" s="5">
        <v>5192</v>
      </c>
      <c r="H12" s="5">
        <v>5277</v>
      </c>
      <c r="I12" s="5">
        <v>3019</v>
      </c>
      <c r="J12" s="5">
        <v>471</v>
      </c>
      <c r="K12" s="5">
        <v>529</v>
      </c>
      <c r="L12" s="5">
        <v>319</v>
      </c>
      <c r="M12" s="5">
        <v>7629</v>
      </c>
      <c r="N12" s="11">
        <f t="shared" si="1"/>
        <v>34321</v>
      </c>
      <c r="O12" s="5">
        <v>5463050</v>
      </c>
      <c r="P12" s="5">
        <v>174623</v>
      </c>
      <c r="Q12" s="11">
        <f t="shared" si="2"/>
        <v>26692</v>
      </c>
      <c r="R12" s="6">
        <f t="shared" si="0"/>
        <v>6.5421474599130827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391</v>
      </c>
      <c r="E13" s="5">
        <v>1698</v>
      </c>
      <c r="F13" s="5">
        <v>3197</v>
      </c>
      <c r="G13" s="5">
        <v>1786</v>
      </c>
      <c r="H13" s="5">
        <v>1967</v>
      </c>
      <c r="I13" s="5">
        <v>6824</v>
      </c>
      <c r="J13" s="5">
        <v>306</v>
      </c>
      <c r="K13" s="5">
        <v>422</v>
      </c>
      <c r="L13" s="5">
        <v>362</v>
      </c>
      <c r="M13" s="5">
        <v>3754</v>
      </c>
      <c r="N13" s="11">
        <f t="shared" si="1"/>
        <v>20707</v>
      </c>
      <c r="O13" s="5">
        <v>2634850</v>
      </c>
      <c r="P13" s="5">
        <v>169506</v>
      </c>
      <c r="Q13" s="11">
        <f t="shared" si="2"/>
        <v>16953</v>
      </c>
      <c r="R13" s="6">
        <f t="shared" si="0"/>
        <v>9.9985843213590506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185</v>
      </c>
      <c r="E14" s="5">
        <v>284</v>
      </c>
      <c r="F14" s="5">
        <v>1223</v>
      </c>
      <c r="G14" s="5">
        <v>5097</v>
      </c>
      <c r="H14" s="5">
        <v>1779</v>
      </c>
      <c r="I14" s="5">
        <v>1666</v>
      </c>
      <c r="J14" s="5">
        <v>1087</v>
      </c>
      <c r="K14" s="5">
        <v>1238</v>
      </c>
      <c r="L14" s="5">
        <v>1645</v>
      </c>
      <c r="M14" s="5">
        <v>14542</v>
      </c>
      <c r="N14" s="11">
        <f t="shared" si="1"/>
        <v>28746</v>
      </c>
      <c r="O14" s="5">
        <v>9454393</v>
      </c>
      <c r="P14" s="5">
        <v>266960</v>
      </c>
      <c r="Q14" s="11">
        <f t="shared" si="2"/>
        <v>14204</v>
      </c>
      <c r="R14" s="6">
        <f t="shared" si="0"/>
        <v>18.794705716699522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100</v>
      </c>
      <c r="E15" s="5">
        <f t="shared" ref="E15:M15" si="3">E16-E9-E10-E11-E12-E13-E14</f>
        <v>62</v>
      </c>
      <c r="F15" s="5">
        <f t="shared" si="3"/>
        <v>79</v>
      </c>
      <c r="G15" s="5">
        <f t="shared" si="3"/>
        <v>202</v>
      </c>
      <c r="H15" s="5">
        <f t="shared" si="3"/>
        <v>279</v>
      </c>
      <c r="I15" s="5">
        <f t="shared" si="3"/>
        <v>322</v>
      </c>
      <c r="J15" s="5">
        <f t="shared" si="3"/>
        <v>149</v>
      </c>
      <c r="K15" s="5">
        <f t="shared" si="3"/>
        <v>127</v>
      </c>
      <c r="L15" s="5">
        <f t="shared" si="3"/>
        <v>63</v>
      </c>
      <c r="M15" s="5">
        <f t="shared" si="3"/>
        <v>301</v>
      </c>
      <c r="N15" s="5">
        <f t="shared" ref="N15" si="4">N16-N9-N10-N11-N12-N13-N14</f>
        <v>1684</v>
      </c>
      <c r="O15" s="5">
        <f>O16-O9-O10-O11-O12-O13-O14</f>
        <v>120498</v>
      </c>
      <c r="P15" s="5">
        <f>P16-P9-P10-P11-P12-P13-P14</f>
        <v>21378</v>
      </c>
      <c r="Q15" s="11">
        <f t="shared" si="2"/>
        <v>1383</v>
      </c>
      <c r="R15" s="6">
        <f t="shared" si="0"/>
        <v>15.45770065075922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3644</v>
      </c>
      <c r="E16" s="5">
        <v>8592</v>
      </c>
      <c r="F16" s="5">
        <v>18345</v>
      </c>
      <c r="G16" s="5">
        <v>19956</v>
      </c>
      <c r="H16" s="5">
        <v>23392</v>
      </c>
      <c r="I16" s="5">
        <v>18550</v>
      </c>
      <c r="J16" s="5">
        <v>4515</v>
      </c>
      <c r="K16" s="5">
        <v>4121</v>
      </c>
      <c r="L16" s="5">
        <v>3254</v>
      </c>
      <c r="M16" s="5">
        <v>35962</v>
      </c>
      <c r="N16" s="11">
        <f t="shared" ref="N16:N48" si="5">SUM(D16:M16)</f>
        <v>140331</v>
      </c>
      <c r="O16" s="5">
        <v>26900933</v>
      </c>
      <c r="P16" s="5">
        <v>1046367</v>
      </c>
      <c r="Q16" s="11">
        <f t="shared" si="2"/>
        <v>104369</v>
      </c>
      <c r="R16" s="6">
        <f t="shared" si="0"/>
        <v>10.025649378646916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441</v>
      </c>
      <c r="E17" s="5">
        <f t="shared" ref="E17:M17" si="6">E18-E16-E3-E4-E5-E6-E7-E8</f>
        <v>1223</v>
      </c>
      <c r="F17" s="5">
        <f t="shared" si="6"/>
        <v>1612</v>
      </c>
      <c r="G17" s="5">
        <f t="shared" si="6"/>
        <v>1209</v>
      </c>
      <c r="H17" s="5">
        <f t="shared" si="6"/>
        <v>1282</v>
      </c>
      <c r="I17" s="5">
        <f t="shared" si="6"/>
        <v>820</v>
      </c>
      <c r="J17" s="5">
        <f t="shared" si="6"/>
        <v>233</v>
      </c>
      <c r="K17" s="5">
        <f t="shared" si="6"/>
        <v>122</v>
      </c>
      <c r="L17" s="5">
        <f t="shared" si="6"/>
        <v>67</v>
      </c>
      <c r="M17" s="5">
        <f t="shared" si="6"/>
        <v>389</v>
      </c>
      <c r="N17" s="11">
        <f t="shared" si="5"/>
        <v>7398</v>
      </c>
      <c r="O17" s="5">
        <f>O18-O16-O3-O4-O5-O6-O7-O8</f>
        <v>126518</v>
      </c>
      <c r="P17" s="5">
        <f>P18-P16-P3-P4-P5-P6-P7-P8</f>
        <v>44439</v>
      </c>
      <c r="Q17" s="11">
        <f t="shared" si="2"/>
        <v>7009</v>
      </c>
      <c r="R17" s="6">
        <f t="shared" si="0"/>
        <v>6.3402767869881584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17243</v>
      </c>
      <c r="E18" s="5">
        <v>63304</v>
      </c>
      <c r="F18" s="5">
        <v>123952</v>
      </c>
      <c r="G18" s="5">
        <v>91645</v>
      </c>
      <c r="H18" s="5">
        <v>89927</v>
      </c>
      <c r="I18" s="5">
        <v>42201</v>
      </c>
      <c r="J18" s="5">
        <v>14316</v>
      </c>
      <c r="K18" s="5">
        <v>9269</v>
      </c>
      <c r="L18" s="5">
        <v>5913</v>
      </c>
      <c r="M18" s="5">
        <v>58352</v>
      </c>
      <c r="N18" s="11">
        <f t="shared" si="5"/>
        <v>516122</v>
      </c>
      <c r="O18" s="5">
        <v>30979441</v>
      </c>
      <c r="P18" s="5">
        <v>3043447</v>
      </c>
      <c r="Q18" s="11">
        <f t="shared" si="2"/>
        <v>457770</v>
      </c>
      <c r="R18" s="6">
        <f t="shared" si="0"/>
        <v>6.6484195119819995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695</v>
      </c>
      <c r="E19" s="5">
        <v>575</v>
      </c>
      <c r="F19" s="5">
        <v>840</v>
      </c>
      <c r="G19" s="5">
        <v>833</v>
      </c>
      <c r="H19" s="5">
        <v>1291</v>
      </c>
      <c r="I19" s="5">
        <v>1168</v>
      </c>
      <c r="J19" s="5">
        <v>857</v>
      </c>
      <c r="K19" s="5">
        <v>509</v>
      </c>
      <c r="L19" s="5">
        <v>140</v>
      </c>
      <c r="M19" s="5">
        <v>1230</v>
      </c>
      <c r="N19" s="11">
        <f t="shared" si="5"/>
        <v>8138</v>
      </c>
      <c r="O19" s="5">
        <v>161016</v>
      </c>
      <c r="P19" s="5">
        <v>78852</v>
      </c>
      <c r="Q19" s="11">
        <f t="shared" si="2"/>
        <v>6908</v>
      </c>
      <c r="R19" s="6">
        <f t="shared" si="0"/>
        <v>11.414591777649102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4081</v>
      </c>
      <c r="E20" s="5">
        <v>3170</v>
      </c>
      <c r="F20" s="5">
        <v>4230</v>
      </c>
      <c r="G20" s="5">
        <v>3940</v>
      </c>
      <c r="H20" s="5">
        <v>8099</v>
      </c>
      <c r="I20" s="5">
        <v>8772</v>
      </c>
      <c r="J20" s="5">
        <v>5405</v>
      </c>
      <c r="K20" s="5">
        <v>4178</v>
      </c>
      <c r="L20" s="5">
        <v>1438</v>
      </c>
      <c r="M20" s="5">
        <v>6011</v>
      </c>
      <c r="N20" s="11">
        <f t="shared" si="5"/>
        <v>49324</v>
      </c>
      <c r="O20" s="5">
        <v>869132</v>
      </c>
      <c r="P20" s="5">
        <v>589178</v>
      </c>
      <c r="Q20" s="11">
        <f t="shared" si="2"/>
        <v>43313</v>
      </c>
      <c r="R20" s="6">
        <f t="shared" si="0"/>
        <v>13.602798236095399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14</v>
      </c>
      <c r="E21" s="5">
        <v>34</v>
      </c>
      <c r="F21" s="5">
        <v>14</v>
      </c>
      <c r="G21" s="5">
        <v>23</v>
      </c>
      <c r="H21" s="5">
        <v>55</v>
      </c>
      <c r="I21" s="5">
        <v>35</v>
      </c>
      <c r="J21" s="5">
        <v>37</v>
      </c>
      <c r="K21" s="5">
        <v>34</v>
      </c>
      <c r="L21" s="5">
        <v>16</v>
      </c>
      <c r="M21" s="5">
        <v>32</v>
      </c>
      <c r="N21" s="11">
        <f t="shared" si="5"/>
        <v>294</v>
      </c>
      <c r="O21" s="5">
        <v>10477</v>
      </c>
      <c r="P21" s="5">
        <v>4424</v>
      </c>
      <c r="Q21" s="11">
        <f t="shared" si="2"/>
        <v>262</v>
      </c>
      <c r="R21" s="6">
        <f t="shared" si="0"/>
        <v>16.885496183206108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15</v>
      </c>
      <c r="E22" s="5">
        <v>12</v>
      </c>
      <c r="F22" s="5">
        <v>14</v>
      </c>
      <c r="G22" s="5">
        <v>19</v>
      </c>
      <c r="H22" s="5">
        <v>32</v>
      </c>
      <c r="I22" s="5">
        <v>45</v>
      </c>
      <c r="J22" s="5">
        <v>31</v>
      </c>
      <c r="K22" s="5">
        <v>16</v>
      </c>
      <c r="L22" s="5">
        <v>17</v>
      </c>
      <c r="M22" s="5">
        <v>31</v>
      </c>
      <c r="N22" s="11">
        <f t="shared" si="5"/>
        <v>232</v>
      </c>
      <c r="O22" s="5">
        <v>12085</v>
      </c>
      <c r="P22" s="5">
        <v>3553</v>
      </c>
      <c r="Q22" s="11">
        <f t="shared" si="2"/>
        <v>201</v>
      </c>
      <c r="R22" s="6">
        <f t="shared" si="0"/>
        <v>17.676616915422887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2</v>
      </c>
      <c r="E23" s="5">
        <v>4</v>
      </c>
      <c r="F23" s="5">
        <v>7</v>
      </c>
      <c r="G23" s="5">
        <v>5</v>
      </c>
      <c r="H23" s="5">
        <v>6</v>
      </c>
      <c r="I23" s="5">
        <v>6</v>
      </c>
      <c r="J23" s="5">
        <v>7</v>
      </c>
      <c r="K23" s="5">
        <v>11</v>
      </c>
      <c r="L23" s="5">
        <v>3</v>
      </c>
      <c r="M23" s="5">
        <v>13</v>
      </c>
      <c r="N23" s="11">
        <f t="shared" si="5"/>
        <v>64</v>
      </c>
      <c r="O23" s="5">
        <v>4828</v>
      </c>
      <c r="P23" s="5">
        <v>937</v>
      </c>
      <c r="Q23" s="11">
        <f t="shared" si="2"/>
        <v>51</v>
      </c>
      <c r="R23" s="6">
        <f t="shared" si="0"/>
        <v>18.372549019607842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25</v>
      </c>
      <c r="E24" s="5">
        <f t="shared" ref="E24:M24" si="7">E25-E19-E20-E21-E22-E23</f>
        <v>53</v>
      </c>
      <c r="F24" s="5">
        <f t="shared" si="7"/>
        <v>31</v>
      </c>
      <c r="G24" s="5">
        <f t="shared" si="7"/>
        <v>37</v>
      </c>
      <c r="H24" s="5">
        <f t="shared" si="7"/>
        <v>75</v>
      </c>
      <c r="I24" s="5">
        <f t="shared" si="7"/>
        <v>117</v>
      </c>
      <c r="J24" s="5">
        <f t="shared" si="7"/>
        <v>103</v>
      </c>
      <c r="K24" s="5">
        <f t="shared" si="7"/>
        <v>80</v>
      </c>
      <c r="L24" s="5">
        <f t="shared" si="7"/>
        <v>47</v>
      </c>
      <c r="M24" s="5">
        <f t="shared" si="7"/>
        <v>293</v>
      </c>
      <c r="N24" s="11">
        <f t="shared" si="5"/>
        <v>861</v>
      </c>
      <c r="O24" s="5">
        <f>O25-O19-O20-O21-O22-O23</f>
        <v>119456</v>
      </c>
      <c r="P24" s="5">
        <f>P25-P19-P20-P21-P22-P23</f>
        <v>11472</v>
      </c>
      <c r="Q24" s="11">
        <f t="shared" si="2"/>
        <v>568</v>
      </c>
      <c r="R24" s="6">
        <f t="shared" si="0"/>
        <v>20.197183098591548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4832</v>
      </c>
      <c r="E25" s="5">
        <v>3848</v>
      </c>
      <c r="F25" s="5">
        <v>5136</v>
      </c>
      <c r="G25" s="5">
        <v>4857</v>
      </c>
      <c r="H25" s="5">
        <v>9558</v>
      </c>
      <c r="I25" s="5">
        <v>10143</v>
      </c>
      <c r="J25" s="5">
        <v>6440</v>
      </c>
      <c r="K25" s="5">
        <v>4828</v>
      </c>
      <c r="L25" s="5">
        <v>1661</v>
      </c>
      <c r="M25" s="5">
        <v>7610</v>
      </c>
      <c r="N25" s="11">
        <f t="shared" si="5"/>
        <v>58913</v>
      </c>
      <c r="O25" s="5">
        <v>1176994</v>
      </c>
      <c r="P25" s="5">
        <v>688416</v>
      </c>
      <c r="Q25" s="11">
        <f t="shared" si="2"/>
        <v>51303</v>
      </c>
      <c r="R25" s="6">
        <f t="shared" si="0"/>
        <v>13.418630489445063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33</v>
      </c>
      <c r="E26" s="5">
        <v>35</v>
      </c>
      <c r="F26" s="5">
        <v>31</v>
      </c>
      <c r="G26" s="5">
        <v>25</v>
      </c>
      <c r="H26" s="5">
        <v>74</v>
      </c>
      <c r="I26" s="5">
        <v>165</v>
      </c>
      <c r="J26" s="5">
        <v>147</v>
      </c>
      <c r="K26" s="5">
        <v>55</v>
      </c>
      <c r="L26" s="5">
        <v>19</v>
      </c>
      <c r="M26" s="5">
        <v>56</v>
      </c>
      <c r="N26" s="11">
        <f t="shared" si="5"/>
        <v>640</v>
      </c>
      <c r="O26" s="5">
        <v>17351</v>
      </c>
      <c r="P26" s="5">
        <v>9298</v>
      </c>
      <c r="Q26" s="11">
        <f t="shared" si="2"/>
        <v>584</v>
      </c>
      <c r="R26" s="6">
        <f t="shared" si="0"/>
        <v>15.921232876712329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108</v>
      </c>
      <c r="E27" s="5">
        <v>195</v>
      </c>
      <c r="F27" s="5">
        <v>242</v>
      </c>
      <c r="G27" s="5">
        <v>231</v>
      </c>
      <c r="H27" s="5">
        <v>583</v>
      </c>
      <c r="I27" s="5">
        <v>981</v>
      </c>
      <c r="J27" s="5">
        <v>817</v>
      </c>
      <c r="K27" s="5">
        <v>381</v>
      </c>
      <c r="L27" s="5">
        <v>120</v>
      </c>
      <c r="M27" s="5">
        <v>368</v>
      </c>
      <c r="N27" s="11">
        <f t="shared" si="5"/>
        <v>4026</v>
      </c>
      <c r="O27" s="5">
        <v>103860</v>
      </c>
      <c r="P27" s="5">
        <v>59981</v>
      </c>
      <c r="Q27" s="11">
        <f t="shared" si="2"/>
        <v>3658</v>
      </c>
      <c r="R27" s="6">
        <f t="shared" si="0"/>
        <v>16.397211591033351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159</v>
      </c>
      <c r="E28" s="5">
        <v>297</v>
      </c>
      <c r="F28" s="5">
        <v>355</v>
      </c>
      <c r="G28" s="5">
        <v>279</v>
      </c>
      <c r="H28" s="5">
        <v>649</v>
      </c>
      <c r="I28" s="5">
        <v>928</v>
      </c>
      <c r="J28" s="5">
        <v>696</v>
      </c>
      <c r="K28" s="5">
        <v>221</v>
      </c>
      <c r="L28" s="5">
        <v>79</v>
      </c>
      <c r="M28" s="5">
        <v>476</v>
      </c>
      <c r="N28" s="11">
        <f t="shared" si="5"/>
        <v>4139</v>
      </c>
      <c r="O28" s="5">
        <v>81320</v>
      </c>
      <c r="P28" s="5">
        <v>47459</v>
      </c>
      <c r="Q28" s="11">
        <f t="shared" si="2"/>
        <v>3663</v>
      </c>
      <c r="R28" s="6">
        <f t="shared" si="0"/>
        <v>12.956319956319957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98</v>
      </c>
      <c r="E29" s="5">
        <v>147</v>
      </c>
      <c r="F29" s="5">
        <v>168</v>
      </c>
      <c r="G29" s="5">
        <v>89</v>
      </c>
      <c r="H29" s="5">
        <v>230</v>
      </c>
      <c r="I29" s="5">
        <v>243</v>
      </c>
      <c r="J29" s="5">
        <v>139</v>
      </c>
      <c r="K29" s="5">
        <v>77</v>
      </c>
      <c r="L29" s="5">
        <v>29</v>
      </c>
      <c r="M29" s="5">
        <v>234</v>
      </c>
      <c r="N29" s="11">
        <f t="shared" si="5"/>
        <v>1454</v>
      </c>
      <c r="O29" s="5">
        <v>34526</v>
      </c>
      <c r="P29" s="5">
        <v>13847</v>
      </c>
      <c r="Q29" s="11">
        <f t="shared" si="2"/>
        <v>1220</v>
      </c>
      <c r="R29" s="6">
        <f t="shared" si="0"/>
        <v>11.35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127</v>
      </c>
      <c r="E30" s="5">
        <v>125</v>
      </c>
      <c r="F30" s="5">
        <v>154</v>
      </c>
      <c r="G30" s="5">
        <v>184</v>
      </c>
      <c r="H30" s="5">
        <v>370</v>
      </c>
      <c r="I30" s="5">
        <v>517</v>
      </c>
      <c r="J30" s="5">
        <v>424</v>
      </c>
      <c r="K30" s="5">
        <v>110</v>
      </c>
      <c r="L30" s="5">
        <v>37</v>
      </c>
      <c r="M30" s="5">
        <v>238</v>
      </c>
      <c r="N30" s="11">
        <f t="shared" si="5"/>
        <v>2286</v>
      </c>
      <c r="O30" s="5">
        <v>36156</v>
      </c>
      <c r="P30" s="5">
        <v>25798</v>
      </c>
      <c r="Q30" s="11">
        <f t="shared" si="2"/>
        <v>2048</v>
      </c>
      <c r="R30" s="6">
        <f t="shared" si="0"/>
        <v>12.5966796875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35</v>
      </c>
      <c r="E31" s="5">
        <v>49</v>
      </c>
      <c r="F31" s="5">
        <v>65</v>
      </c>
      <c r="G31" s="5">
        <v>67</v>
      </c>
      <c r="H31" s="5">
        <v>149</v>
      </c>
      <c r="I31" s="5">
        <v>207</v>
      </c>
      <c r="J31" s="5">
        <v>179</v>
      </c>
      <c r="K31" s="5">
        <v>58</v>
      </c>
      <c r="L31" s="5">
        <v>12</v>
      </c>
      <c r="M31" s="5">
        <v>40</v>
      </c>
      <c r="N31" s="11">
        <f t="shared" si="5"/>
        <v>861</v>
      </c>
      <c r="O31" s="5">
        <v>17417</v>
      </c>
      <c r="P31" s="5">
        <v>11128</v>
      </c>
      <c r="Q31" s="11">
        <f t="shared" si="2"/>
        <v>821</v>
      </c>
      <c r="R31" s="6">
        <f t="shared" si="0"/>
        <v>13.554202192448233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87</v>
      </c>
      <c r="E32" s="5">
        <v>59</v>
      </c>
      <c r="F32" s="5">
        <v>106</v>
      </c>
      <c r="G32" s="5">
        <v>77</v>
      </c>
      <c r="H32" s="5">
        <v>234</v>
      </c>
      <c r="I32" s="5">
        <v>311</v>
      </c>
      <c r="J32" s="5">
        <v>149</v>
      </c>
      <c r="K32" s="5">
        <v>101</v>
      </c>
      <c r="L32" s="5">
        <v>39</v>
      </c>
      <c r="M32" s="5">
        <v>99</v>
      </c>
      <c r="N32" s="11">
        <f t="shared" si="5"/>
        <v>1262</v>
      </c>
      <c r="O32" s="5">
        <v>28216</v>
      </c>
      <c r="P32" s="5">
        <v>15988</v>
      </c>
      <c r="Q32" s="11">
        <f t="shared" si="2"/>
        <v>1163</v>
      </c>
      <c r="R32" s="6">
        <f t="shared" si="0"/>
        <v>13.747205503009459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322</v>
      </c>
      <c r="E33" s="5">
        <v>311</v>
      </c>
      <c r="F33" s="5">
        <v>451</v>
      </c>
      <c r="G33" s="5">
        <v>476</v>
      </c>
      <c r="H33" s="5">
        <v>830</v>
      </c>
      <c r="I33" s="5">
        <v>856</v>
      </c>
      <c r="J33" s="5">
        <v>728</v>
      </c>
      <c r="K33" s="5">
        <v>457</v>
      </c>
      <c r="L33" s="5">
        <v>157</v>
      </c>
      <c r="M33" s="5">
        <v>422</v>
      </c>
      <c r="N33" s="11">
        <f t="shared" si="5"/>
        <v>5010</v>
      </c>
      <c r="O33" s="5">
        <v>148061</v>
      </c>
      <c r="P33" s="5">
        <v>65359</v>
      </c>
      <c r="Q33" s="11">
        <f t="shared" si="2"/>
        <v>4588</v>
      </c>
      <c r="R33" s="6">
        <f t="shared" si="0"/>
        <v>14.245640802092415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51</v>
      </c>
      <c r="E34" s="5">
        <v>64</v>
      </c>
      <c r="F34" s="5">
        <v>61</v>
      </c>
      <c r="G34" s="5">
        <v>66</v>
      </c>
      <c r="H34" s="5">
        <v>108</v>
      </c>
      <c r="I34" s="5">
        <v>153</v>
      </c>
      <c r="J34" s="5">
        <v>127</v>
      </c>
      <c r="K34" s="5">
        <v>52</v>
      </c>
      <c r="L34" s="5">
        <v>6</v>
      </c>
      <c r="M34" s="5">
        <v>163</v>
      </c>
      <c r="N34" s="11">
        <f t="shared" si="5"/>
        <v>851</v>
      </c>
      <c r="O34" s="5">
        <v>12469</v>
      </c>
      <c r="P34" s="5">
        <v>8431</v>
      </c>
      <c r="Q34" s="11">
        <f t="shared" si="2"/>
        <v>688</v>
      </c>
      <c r="R34" s="6">
        <f t="shared" si="0"/>
        <v>12.25436046511628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20</v>
      </c>
      <c r="E35" s="5">
        <v>9</v>
      </c>
      <c r="F35" s="5">
        <v>5</v>
      </c>
      <c r="G35" s="5">
        <v>4</v>
      </c>
      <c r="H35" s="5">
        <v>11</v>
      </c>
      <c r="I35" s="5">
        <v>25</v>
      </c>
      <c r="J35" s="5">
        <v>7</v>
      </c>
      <c r="K35" s="5">
        <v>8</v>
      </c>
      <c r="L35" s="5">
        <v>2</v>
      </c>
      <c r="M35" s="5">
        <v>18</v>
      </c>
      <c r="N35" s="11">
        <f t="shared" si="5"/>
        <v>109</v>
      </c>
      <c r="O35" s="5">
        <v>1322</v>
      </c>
      <c r="P35" s="5">
        <v>991</v>
      </c>
      <c r="Q35" s="11">
        <f t="shared" si="2"/>
        <v>91</v>
      </c>
      <c r="R35" s="6">
        <f t="shared" si="0"/>
        <v>10.890109890109891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30</v>
      </c>
      <c r="E36" s="5">
        <v>19</v>
      </c>
      <c r="F36" s="5">
        <v>21</v>
      </c>
      <c r="G36" s="5">
        <v>28</v>
      </c>
      <c r="H36" s="5">
        <v>54</v>
      </c>
      <c r="I36" s="5">
        <v>85</v>
      </c>
      <c r="J36" s="5">
        <v>41</v>
      </c>
      <c r="K36" s="5">
        <v>53</v>
      </c>
      <c r="L36" s="5">
        <v>10</v>
      </c>
      <c r="M36" s="5">
        <v>21</v>
      </c>
      <c r="N36" s="11">
        <f t="shared" si="5"/>
        <v>362</v>
      </c>
      <c r="O36" s="5">
        <v>8154</v>
      </c>
      <c r="P36" s="5">
        <v>5376</v>
      </c>
      <c r="Q36" s="11">
        <f t="shared" si="2"/>
        <v>341</v>
      </c>
      <c r="R36" s="6">
        <f t="shared" si="0"/>
        <v>15.765395894428153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32</v>
      </c>
      <c r="E37" s="5">
        <v>13</v>
      </c>
      <c r="F37" s="5">
        <v>40</v>
      </c>
      <c r="G37" s="5">
        <v>41</v>
      </c>
      <c r="H37" s="5">
        <v>77</v>
      </c>
      <c r="I37" s="5">
        <v>63</v>
      </c>
      <c r="J37" s="5">
        <v>43</v>
      </c>
      <c r="K37" s="5">
        <v>49</v>
      </c>
      <c r="L37" s="5">
        <v>28</v>
      </c>
      <c r="M37" s="5">
        <v>75</v>
      </c>
      <c r="N37" s="11">
        <f t="shared" si="5"/>
        <v>461</v>
      </c>
      <c r="O37" s="5">
        <v>28099</v>
      </c>
      <c r="P37" s="5">
        <v>6869</v>
      </c>
      <c r="Q37" s="11">
        <f t="shared" si="2"/>
        <v>386</v>
      </c>
      <c r="R37" s="6">
        <f t="shared" si="0"/>
        <v>17.795336787564768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306</v>
      </c>
      <c r="E38" s="5">
        <f t="shared" ref="E38:M38" si="8">E39-E26-E27-E28-E29-E30-E31-E32-E33-E34-E35-E36-E37</f>
        <v>200</v>
      </c>
      <c r="F38" s="5">
        <f t="shared" si="8"/>
        <v>303</v>
      </c>
      <c r="G38" s="5">
        <f t="shared" si="8"/>
        <v>316</v>
      </c>
      <c r="H38" s="5">
        <f t="shared" si="8"/>
        <v>582</v>
      </c>
      <c r="I38" s="5">
        <f t="shared" si="8"/>
        <v>752</v>
      </c>
      <c r="J38" s="5">
        <f t="shared" si="8"/>
        <v>509</v>
      </c>
      <c r="K38" s="5">
        <f t="shared" si="8"/>
        <v>334</v>
      </c>
      <c r="L38" s="5">
        <f t="shared" si="8"/>
        <v>111</v>
      </c>
      <c r="M38" s="5">
        <f t="shared" si="8"/>
        <v>730</v>
      </c>
      <c r="N38" s="11">
        <f t="shared" si="5"/>
        <v>4143</v>
      </c>
      <c r="O38" s="5">
        <f>O39-O26-O27-O28-O29-O30-O31-O32-O33-O34-O35-O36-O37</f>
        <v>114724</v>
      </c>
      <c r="P38" s="5">
        <f>P39-P26-P27-P28-P29-P30-P31-P32-P33-P34-P35-P36-P37</f>
        <v>48622</v>
      </c>
      <c r="Q38" s="11">
        <f t="shared" si="2"/>
        <v>3413</v>
      </c>
      <c r="R38" s="6">
        <f t="shared" si="0"/>
        <v>14.246117784939935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1408</v>
      </c>
      <c r="E39" s="5">
        <v>1523</v>
      </c>
      <c r="F39" s="5">
        <v>2002</v>
      </c>
      <c r="G39" s="5">
        <v>1883</v>
      </c>
      <c r="H39" s="5">
        <v>3951</v>
      </c>
      <c r="I39" s="5">
        <v>5286</v>
      </c>
      <c r="J39" s="5">
        <v>4006</v>
      </c>
      <c r="K39" s="5">
        <v>1956</v>
      </c>
      <c r="L39" s="5">
        <v>649</v>
      </c>
      <c r="M39" s="5">
        <v>2940</v>
      </c>
      <c r="N39" s="11">
        <f t="shared" si="5"/>
        <v>25604</v>
      </c>
      <c r="O39" s="5">
        <v>631675</v>
      </c>
      <c r="P39" s="5">
        <v>319147</v>
      </c>
      <c r="Q39" s="11">
        <f t="shared" si="2"/>
        <v>22664</v>
      </c>
      <c r="R39" s="6">
        <f t="shared" si="0"/>
        <v>14.081671373102719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316</v>
      </c>
      <c r="E40" s="5">
        <v>345</v>
      </c>
      <c r="F40" s="5">
        <v>483</v>
      </c>
      <c r="G40" s="5">
        <v>453</v>
      </c>
      <c r="H40" s="5">
        <v>905</v>
      </c>
      <c r="I40" s="5">
        <v>853</v>
      </c>
      <c r="J40" s="5">
        <v>294</v>
      </c>
      <c r="K40" s="5">
        <v>163</v>
      </c>
      <c r="L40" s="5">
        <v>80</v>
      </c>
      <c r="M40" s="5">
        <v>723</v>
      </c>
      <c r="N40" s="11">
        <f t="shared" si="5"/>
        <v>4615</v>
      </c>
      <c r="O40" s="5">
        <v>65454</v>
      </c>
      <c r="P40" s="5">
        <v>38073</v>
      </c>
      <c r="Q40" s="11">
        <f t="shared" si="2"/>
        <v>3892</v>
      </c>
      <c r="R40" s="6">
        <f t="shared" si="0"/>
        <v>9.7823741007194247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39</v>
      </c>
      <c r="E41" s="5">
        <v>34</v>
      </c>
      <c r="F41" s="5">
        <v>54</v>
      </c>
      <c r="G41" s="5">
        <v>84</v>
      </c>
      <c r="H41" s="5">
        <v>148</v>
      </c>
      <c r="I41" s="5">
        <v>116</v>
      </c>
      <c r="J41" s="5">
        <v>59</v>
      </c>
      <c r="K41" s="5">
        <v>50</v>
      </c>
      <c r="L41" s="5">
        <v>20</v>
      </c>
      <c r="M41" s="5">
        <v>161</v>
      </c>
      <c r="N41" s="11">
        <f t="shared" si="5"/>
        <v>765</v>
      </c>
      <c r="O41" s="5">
        <v>25740</v>
      </c>
      <c r="P41" s="5">
        <v>7545</v>
      </c>
      <c r="Q41" s="11">
        <f t="shared" si="2"/>
        <v>604</v>
      </c>
      <c r="R41" s="6">
        <f t="shared" si="0"/>
        <v>12.491721854304636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29</v>
      </c>
      <c r="E42" s="5">
        <f t="shared" ref="E42:M42" si="9">E43-E40-E41</f>
        <v>7</v>
      </c>
      <c r="F42" s="5">
        <f t="shared" si="9"/>
        <v>11</v>
      </c>
      <c r="G42" s="5">
        <f t="shared" si="9"/>
        <v>14</v>
      </c>
      <c r="H42" s="5">
        <f t="shared" si="9"/>
        <v>30</v>
      </c>
      <c r="I42" s="5">
        <f t="shared" si="9"/>
        <v>21</v>
      </c>
      <c r="J42" s="5">
        <f t="shared" si="9"/>
        <v>27</v>
      </c>
      <c r="K42" s="5">
        <f t="shared" si="9"/>
        <v>19</v>
      </c>
      <c r="L42" s="5">
        <f t="shared" si="9"/>
        <v>9</v>
      </c>
      <c r="M42" s="5">
        <f t="shared" si="9"/>
        <v>45</v>
      </c>
      <c r="N42" s="11">
        <f t="shared" si="5"/>
        <v>212</v>
      </c>
      <c r="O42" s="5">
        <f>O43-O40-O41</f>
        <v>11136</v>
      </c>
      <c r="P42" s="5">
        <f>P43-P40-P41</f>
        <v>2602</v>
      </c>
      <c r="Q42" s="11">
        <f t="shared" si="2"/>
        <v>167</v>
      </c>
      <c r="R42" s="6">
        <f t="shared" si="0"/>
        <v>15.580838323353293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384</v>
      </c>
      <c r="E43" s="5">
        <v>386</v>
      </c>
      <c r="F43" s="5">
        <v>548</v>
      </c>
      <c r="G43" s="5">
        <v>551</v>
      </c>
      <c r="H43" s="5">
        <v>1083</v>
      </c>
      <c r="I43" s="5">
        <v>990</v>
      </c>
      <c r="J43" s="5">
        <v>380</v>
      </c>
      <c r="K43" s="5">
        <v>232</v>
      </c>
      <c r="L43" s="5">
        <v>109</v>
      </c>
      <c r="M43" s="5">
        <v>929</v>
      </c>
      <c r="N43" s="11">
        <f t="shared" si="5"/>
        <v>5592</v>
      </c>
      <c r="O43" s="5">
        <v>102330</v>
      </c>
      <c r="P43" s="5">
        <v>48220</v>
      </c>
      <c r="Q43" s="11">
        <f t="shared" si="2"/>
        <v>4663</v>
      </c>
      <c r="R43" s="6">
        <f t="shared" si="0"/>
        <v>10.340982200300235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8</v>
      </c>
      <c r="E44" s="8">
        <v>10</v>
      </c>
      <c r="F44" s="8">
        <v>12</v>
      </c>
      <c r="G44" s="8">
        <v>9</v>
      </c>
      <c r="H44" s="8">
        <v>35</v>
      </c>
      <c r="I44" s="8">
        <v>55</v>
      </c>
      <c r="J44" s="8">
        <v>36</v>
      </c>
      <c r="K44" s="8">
        <v>44</v>
      </c>
      <c r="L44" s="8">
        <v>20</v>
      </c>
      <c r="M44" s="8">
        <v>127</v>
      </c>
      <c r="N44" s="11">
        <f t="shared" si="5"/>
        <v>356</v>
      </c>
      <c r="O44" s="8">
        <v>52381</v>
      </c>
      <c r="P44" s="8">
        <v>5075</v>
      </c>
      <c r="Q44" s="11">
        <f t="shared" si="2"/>
        <v>229</v>
      </c>
      <c r="R44" s="6">
        <f t="shared" si="0"/>
        <v>22.161572052401748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6</v>
      </c>
      <c r="E45" s="8">
        <f t="shared" ref="E45:M45" si="10">E46-E44</f>
        <v>12</v>
      </c>
      <c r="F45" s="8">
        <f t="shared" si="10"/>
        <v>17</v>
      </c>
      <c r="G45" s="8">
        <f t="shared" si="10"/>
        <v>13</v>
      </c>
      <c r="H45" s="8">
        <f t="shared" si="10"/>
        <v>68</v>
      </c>
      <c r="I45" s="8">
        <f t="shared" si="10"/>
        <v>48</v>
      </c>
      <c r="J45" s="8">
        <f t="shared" si="10"/>
        <v>71</v>
      </c>
      <c r="K45" s="8">
        <f t="shared" si="10"/>
        <v>28</v>
      </c>
      <c r="L45" s="8">
        <f t="shared" si="10"/>
        <v>32</v>
      </c>
      <c r="M45" s="8">
        <f t="shared" si="10"/>
        <v>178</v>
      </c>
      <c r="N45" s="11">
        <f t="shared" si="5"/>
        <v>473</v>
      </c>
      <c r="O45" s="8">
        <f>O46-O44</f>
        <v>81529</v>
      </c>
      <c r="P45" s="8">
        <f>P46-P44</f>
        <v>6659</v>
      </c>
      <c r="Q45" s="11">
        <f t="shared" si="2"/>
        <v>295</v>
      </c>
      <c r="R45" s="6">
        <f t="shared" si="0"/>
        <v>22.572881355932203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14</v>
      </c>
      <c r="E46" s="8">
        <v>22</v>
      </c>
      <c r="F46" s="8">
        <v>29</v>
      </c>
      <c r="G46" s="8">
        <v>22</v>
      </c>
      <c r="H46" s="8">
        <v>103</v>
      </c>
      <c r="I46" s="8">
        <v>103</v>
      </c>
      <c r="J46" s="8">
        <v>107</v>
      </c>
      <c r="K46" s="8">
        <v>72</v>
      </c>
      <c r="L46" s="8">
        <v>52</v>
      </c>
      <c r="M46" s="8">
        <v>305</v>
      </c>
      <c r="N46" s="11">
        <f t="shared" si="5"/>
        <v>829</v>
      </c>
      <c r="O46" s="8">
        <v>133910</v>
      </c>
      <c r="P46" s="8">
        <v>11734</v>
      </c>
      <c r="Q46" s="11">
        <f t="shared" si="2"/>
        <v>524</v>
      </c>
      <c r="R46" s="6">
        <f t="shared" si="0"/>
        <v>22.393129770992367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5</v>
      </c>
      <c r="E47" s="5">
        <v>7</v>
      </c>
      <c r="F47" s="5">
        <v>10</v>
      </c>
      <c r="G47" s="5">
        <v>13</v>
      </c>
      <c r="H47" s="5">
        <v>21</v>
      </c>
      <c r="I47" s="5">
        <v>14</v>
      </c>
      <c r="J47" s="5">
        <v>5</v>
      </c>
      <c r="K47" s="5">
        <v>6</v>
      </c>
      <c r="L47" s="5">
        <v>4</v>
      </c>
      <c r="M47" s="5">
        <v>18</v>
      </c>
      <c r="N47" s="11">
        <f t="shared" si="5"/>
        <v>103</v>
      </c>
      <c r="O47" s="5">
        <v>4305</v>
      </c>
      <c r="P47" s="5">
        <v>1122</v>
      </c>
      <c r="Q47" s="11">
        <f t="shared" si="2"/>
        <v>85</v>
      </c>
      <c r="R47" s="6">
        <f t="shared" si="0"/>
        <v>13.2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23886</v>
      </c>
      <c r="E48" s="5">
        <f t="shared" ref="E48:M48" si="11">E47+E46+E43+E39+E25+E18</f>
        <v>69090</v>
      </c>
      <c r="F48" s="5">
        <f t="shared" si="11"/>
        <v>131677</v>
      </c>
      <c r="G48" s="5">
        <f t="shared" si="11"/>
        <v>98971</v>
      </c>
      <c r="H48" s="5">
        <f t="shared" si="11"/>
        <v>104643</v>
      </c>
      <c r="I48" s="5">
        <f t="shared" si="11"/>
        <v>58737</v>
      </c>
      <c r="J48" s="5">
        <f t="shared" si="11"/>
        <v>25254</v>
      </c>
      <c r="K48" s="5">
        <f t="shared" si="11"/>
        <v>16363</v>
      </c>
      <c r="L48" s="5">
        <f t="shared" si="11"/>
        <v>8388</v>
      </c>
      <c r="M48" s="5">
        <f t="shared" si="11"/>
        <v>70154</v>
      </c>
      <c r="N48" s="11">
        <f t="shared" si="5"/>
        <v>607163</v>
      </c>
      <c r="O48" s="5">
        <f>O47+O46+O43+O39+O25+O18</f>
        <v>33028655</v>
      </c>
      <c r="P48" s="5">
        <f>P47+P46+P43+P39+P25+P18</f>
        <v>4112086</v>
      </c>
      <c r="Q48" s="11">
        <f t="shared" si="2"/>
        <v>537009</v>
      </c>
      <c r="R48" s="6">
        <f t="shared" si="0"/>
        <v>7.6573874925746122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3.934034188512805</v>
      </c>
      <c r="E49" s="6">
        <f t="shared" ref="E49" si="13">E48/$N$48*100</f>
        <v>11.379151891666654</v>
      </c>
      <c r="F49" s="6">
        <f t="shared" ref="F49" si="14">F48/$N$48*100</f>
        <v>21.68725696394543</v>
      </c>
      <c r="G49" s="6">
        <f t="shared" ref="G49" si="15">G48/$N$48*100</f>
        <v>16.300565087134757</v>
      </c>
      <c r="H49" s="6">
        <f t="shared" ref="H49" si="16">H48/$N$48*100</f>
        <v>17.234745859019736</v>
      </c>
      <c r="I49" s="6">
        <f t="shared" ref="I49" si="17">I48/$N$48*100</f>
        <v>9.6740084623074853</v>
      </c>
      <c r="J49" s="6">
        <f t="shared" ref="J49" si="18">J48/$N$48*100</f>
        <v>4.1593443605753313</v>
      </c>
      <c r="K49" s="6">
        <f t="shared" ref="K49" si="19">K48/$N$48*100</f>
        <v>2.6949929425870813</v>
      </c>
      <c r="L49" s="6">
        <f t="shared" ref="L49" si="20">L48/$N$48*100</f>
        <v>1.3815071076465462</v>
      </c>
      <c r="M49" s="6">
        <f t="shared" ref="M49" si="21">M48/$N$48*100</f>
        <v>11.554393136604174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2024-10-11T06:42:45Z</dcterms:modified>
</cp:coreProperties>
</file>