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4"/>
  <workbookPr defaultThemeVersion="124226"/>
  <mc:AlternateContent xmlns:mc="http://schemas.openxmlformats.org/markup-compatibility/2006">
    <mc:Choice Requires="x15">
      <x15ac:absPath xmlns:x15ac="http://schemas.microsoft.com/office/spreadsheetml/2010/11/ac" url="d:\Users\dennistien\Desktop\公務統計相關\15日公告 及 25日上傳行政資訊網 入出境\25日上傳觀光市場分析概況摘要(中英文月報)-附加檔案\11308\EN\"/>
    </mc:Choice>
  </mc:AlternateContent>
  <xr:revisionPtr revIDLastSave="0" documentId="13_ncr:1_{BDF0A335-D450-425E-BA4E-68239649F849}" xr6:coauthVersionLast="36" xr6:coauthVersionMax="36" xr10:uidLastSave="{00000000-0000-0000-0000-000000000000}"/>
  <bookViews>
    <workbookView xWindow="720" yWindow="390" windowWidth="18075" windowHeight="6420" xr2:uid="{00000000-000D-0000-FFFF-FFFF00000000}"/>
  </bookViews>
  <sheets>
    <sheet name="出國按目的地" sheetId="2" r:id="rId1"/>
  </sheets>
  <definedNames>
    <definedName name="_xlnm.Print_Area" localSheetId="0">出國按目的地!$A$1:$H$43</definedName>
  </definedNames>
  <calcPr calcId="191029"/>
</workbook>
</file>

<file path=xl/calcChain.xml><?xml version="1.0" encoding="utf-8"?>
<calcChain xmlns="http://schemas.openxmlformats.org/spreadsheetml/2006/main">
  <c r="H3" i="2" l="1"/>
  <c r="H4" i="2"/>
  <c r="H5" i="2"/>
  <c r="H6" i="2"/>
  <c r="H7" i="2"/>
  <c r="H8" i="2"/>
  <c r="H9" i="2"/>
  <c r="H10" i="2"/>
  <c r="H11" i="2"/>
  <c r="H12" i="2"/>
  <c r="H13" i="2"/>
  <c r="H14" i="2"/>
  <c r="H15" i="2"/>
  <c r="H16" i="2"/>
  <c r="H17" i="2"/>
  <c r="H18" i="2"/>
  <c r="F19" i="2"/>
  <c r="G19" i="2"/>
  <c r="H20" i="2"/>
  <c r="H21" i="2"/>
  <c r="H22" i="2"/>
  <c r="F23" i="2"/>
  <c r="G23" i="2"/>
  <c r="H24" i="2"/>
  <c r="H25" i="2"/>
  <c r="H26" i="2"/>
  <c r="H27" i="2"/>
  <c r="H28" i="2"/>
  <c r="H29" i="2"/>
  <c r="H30" i="2"/>
  <c r="H31" i="2"/>
  <c r="F32" i="2"/>
  <c r="H32" i="2" s="1"/>
  <c r="G32" i="2"/>
  <c r="H33" i="2"/>
  <c r="H34" i="2"/>
  <c r="H35" i="2"/>
  <c r="H36" i="2"/>
  <c r="F37" i="2"/>
  <c r="G37" i="2"/>
  <c r="H38" i="2"/>
  <c r="H39" i="2"/>
  <c r="F40" i="2"/>
  <c r="G40" i="2"/>
  <c r="H40" i="2" s="1"/>
  <c r="H41" i="2"/>
  <c r="H42" i="2"/>
  <c r="F43" i="2"/>
  <c r="G43" i="2"/>
  <c r="H43" i="2" s="1"/>
  <c r="D19" i="2"/>
  <c r="D23" i="2"/>
  <c r="D32" i="2"/>
  <c r="D37" i="2"/>
  <c r="D40" i="2"/>
  <c r="D43" i="2"/>
  <c r="C43" i="2"/>
  <c r="C40" i="2"/>
  <c r="C37" i="2"/>
  <c r="C32" i="2"/>
  <c r="C23" i="2"/>
  <c r="C19" i="2"/>
  <c r="E4" i="2"/>
  <c r="E5" i="2"/>
  <c r="E6" i="2"/>
  <c r="E7" i="2"/>
  <c r="E8" i="2"/>
  <c r="E9" i="2"/>
  <c r="E10" i="2"/>
  <c r="E11" i="2"/>
  <c r="E12" i="2"/>
  <c r="E13" i="2"/>
  <c r="E14" i="2"/>
  <c r="E15" i="2"/>
  <c r="E16" i="2"/>
  <c r="E17" i="2"/>
  <c r="E18" i="2"/>
  <c r="E20" i="2"/>
  <c r="E21" i="2"/>
  <c r="E22" i="2"/>
  <c r="E24" i="2"/>
  <c r="E25" i="2"/>
  <c r="E26" i="2"/>
  <c r="E27" i="2"/>
  <c r="E28" i="2"/>
  <c r="E29" i="2"/>
  <c r="E30" i="2"/>
  <c r="E31" i="2"/>
  <c r="E33" i="2"/>
  <c r="E34" i="2"/>
  <c r="E35" i="2"/>
  <c r="E36" i="2"/>
  <c r="E38" i="2"/>
  <c r="E39" i="2"/>
  <c r="E41" i="2"/>
  <c r="E42" i="2"/>
  <c r="E3" i="2"/>
  <c r="H37" i="2" l="1"/>
  <c r="H23" i="2"/>
  <c r="H19" i="2"/>
  <c r="E23" i="2"/>
  <c r="E37" i="2"/>
  <c r="E40" i="2"/>
  <c r="E43" i="2"/>
  <c r="E32" i="2"/>
  <c r="E19" i="2"/>
</calcChain>
</file>

<file path=xl/sharedStrings.xml><?xml version="1.0" encoding="utf-8"?>
<sst xmlns="http://schemas.openxmlformats.org/spreadsheetml/2006/main" count="105" uniqueCount="56">
  <si>
    <r>
      <t xml:space="preserve">首站抵達地
</t>
    </r>
    <r>
      <rPr>
        <sz val="10"/>
        <rFont val="Times New Roman"/>
        <family val="1"/>
      </rPr>
      <t>First Destination</t>
    </r>
    <phoneticPr fontId="2" type="noConversion"/>
  </si>
  <si>
    <r>
      <t>成長率</t>
    </r>
    <r>
      <rPr>
        <sz val="10"/>
        <rFont val="Times New Roman"/>
        <family val="1"/>
      </rPr>
      <t>%
Changes</t>
    </r>
    <phoneticPr fontId="2" type="noConversion"/>
  </si>
  <si>
    <t>亞洲地區</t>
  </si>
  <si>
    <t>香港 Hong Kong</t>
  </si>
  <si>
    <t>澳門 Macao</t>
  </si>
  <si>
    <t>大陸 Mainland China</t>
  </si>
  <si>
    <t>日本 Japan</t>
  </si>
  <si>
    <t>韓國 Korea,Republic of</t>
  </si>
  <si>
    <t>新加坡 Singapore</t>
  </si>
  <si>
    <t>馬來西亞 Malaysia</t>
  </si>
  <si>
    <t>泰國 Thailand</t>
  </si>
  <si>
    <t>菲律賓 Philippines</t>
  </si>
  <si>
    <t>印尼 Indonesia</t>
  </si>
  <si>
    <t>汶淶 Brunei</t>
  </si>
  <si>
    <t>越南 Vietnam</t>
  </si>
  <si>
    <t>緬甸 Myanmar</t>
  </si>
  <si>
    <t>柬埔寨 Cambodia</t>
  </si>
  <si>
    <t>阿拉伯聯合大公國 United Arab Emirates</t>
  </si>
  <si>
    <t>土耳其 Turkey</t>
  </si>
  <si>
    <t>亞洲其他地區 Others</t>
  </si>
  <si>
    <t>亞洲合計 Total</t>
  </si>
  <si>
    <t>美洲地區</t>
  </si>
  <si>
    <t>美國 United States of America</t>
  </si>
  <si>
    <t>加拿大 Canada</t>
  </si>
  <si>
    <t>美洲其他地區 Others</t>
  </si>
  <si>
    <t>美洲合計 Total</t>
  </si>
  <si>
    <t>歐洲地區</t>
  </si>
  <si>
    <t>法國 France</t>
  </si>
  <si>
    <t>德國 Germany</t>
  </si>
  <si>
    <t>義大利 Italy</t>
  </si>
  <si>
    <t>荷蘭 Netherlands</t>
  </si>
  <si>
    <t>瑞士 Switzerland</t>
  </si>
  <si>
    <t>英國 United Kingdom</t>
  </si>
  <si>
    <t>奧地利 Austria</t>
  </si>
  <si>
    <t>歐洲其他地區 Others</t>
  </si>
  <si>
    <t>歐洲合計 Total</t>
  </si>
  <si>
    <t>大洋洲</t>
  </si>
  <si>
    <t>澳大利亞 Australia</t>
  </si>
  <si>
    <t>紐西蘭 New Zealand</t>
  </si>
  <si>
    <t>大洋洲其他地區 Others</t>
  </si>
  <si>
    <t>大洋洲合計 Total</t>
  </si>
  <si>
    <t>非洲地區</t>
  </si>
  <si>
    <t>南非 S.Africa</t>
  </si>
  <si>
    <t>非洲其他地區 Others</t>
  </si>
  <si>
    <t>非洲合計 Total</t>
  </si>
  <si>
    <t>其他 Others</t>
  </si>
  <si>
    <t>總計 Grand Total</t>
  </si>
  <si>
    <t>帛琉 Palau</t>
    <phoneticPr fontId="7" type="noConversion"/>
  </si>
  <si>
    <t>註: 因國人出境數據以飛航到達首站為統計原則，另含不固定包機航程等因素，故國人赴各國實際數據請以各目的地國家官方公布入境數字為準。
資料來源：內政部移民署。
As departure destination data is based on an outgoing flight’s first stop, and is also affected by issues related to charter flights, please refer to official entry figures from destination countries for the most accurate data on flight destinations.</t>
    <phoneticPr fontId="7" type="noConversion"/>
  </si>
  <si>
    <t xml:space="preserve"> </t>
    <phoneticPr fontId="7" type="noConversion"/>
  </si>
  <si>
    <t>113年8月
August, 2024</t>
  </si>
  <si>
    <t>112年8月
August, 2023</t>
  </si>
  <si>
    <t>113年1-8月
Jan.-Aug., 2024</t>
  </si>
  <si>
    <t>112年1-8月
Jan.-Aug., 2023</t>
  </si>
  <si>
    <t/>
  </si>
  <si>
    <t>表2-2  113年8月及1至8月中華民國國民出國人次及成長率－按目的地分
Table 2-2 Outbound Departures of Nationals of the Republic
of China by Destination, August &amp; January-August,2024</t>
    <phoneticPr fontId="7"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</si>
</sst>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00_ "/>
  </numFmts>
  <fonts count="9" x14ac:knownFonts="1">
    <font>
      <sz val="12"/>
      <color theme="1"/>
      <name val="新細明體"/>
      <family val="1"/>
      <charset val="136"/>
      <scheme val="minor"/>
    </font>
    <font>
      <sz val="16"/>
      <name val="標楷體"/>
      <family val="4"/>
      <charset val="136"/>
    </font>
    <font>
      <sz val="9"/>
      <name val="新細明體"/>
      <family val="1"/>
      <charset val="136"/>
    </font>
    <font>
      <sz val="10"/>
      <name val="新細明體"/>
      <family val="1"/>
      <charset val="136"/>
    </font>
    <font>
      <sz val="10"/>
      <name val="Times New Roman"/>
      <family val="1"/>
    </font>
    <font>
      <sz val="10"/>
      <name val="細明體"/>
      <family val="3"/>
      <charset val="136"/>
    </font>
    <font>
      <sz val="10"/>
      <color theme="1"/>
      <name val="新細明體"/>
      <family val="1"/>
      <charset val="136"/>
      <scheme val="minor"/>
    </font>
    <font>
      <sz val="9"/>
      <name val="新細明體"/>
      <family val="1"/>
      <charset val="136"/>
      <scheme val="minor"/>
    </font>
    <font>
      <sz val="10"/>
      <color rgb="FFFF0000"/>
      <name val="新細明體"/>
      <family val="1"/>
      <charset val="136"/>
      <scheme val="minor"/>
    </font>
  </fonts>
  <fills count="2">
    <fill>
      <patternFill patternType="none"/>
    </fill>
    <fill>
      <patternFill patternType="gray125"/>
    </fill>
  </fills>
  <borders count="9">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1">
    <xf numFmtId="0" fontId="0" fillId="0" borderId="0">
      <alignment vertical="center"/>
    </xf>
  </cellStyleXfs>
  <cellXfs count="24">
    <xf numFmtId="0" fontId="0" fillId="0" borderId="0" xfId="0">
      <alignment vertical="center"/>
    </xf>
    <xf numFmtId="0" fontId="0" fillId="0" borderId="0" xfId="0" applyAlignment="1"/>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3" fillId="0" borderId="1" xfId="0" applyFont="1" applyBorder="1" applyAlignment="1">
      <alignment vertical="center"/>
    </xf>
    <xf numFmtId="176" fontId="3" fillId="0" borderId="1" xfId="0" applyNumberFormat="1" applyFont="1" applyBorder="1" applyAlignment="1">
      <alignment vertical="center"/>
    </xf>
    <xf numFmtId="177" fontId="3" fillId="0" borderId="1" xfId="0" applyNumberFormat="1" applyFont="1" applyBorder="1" applyAlignment="1">
      <alignment horizontal="right" vertical="center"/>
    </xf>
    <xf numFmtId="0" fontId="3" fillId="0" borderId="2" xfId="0" applyFont="1" applyBorder="1" applyAlignment="1">
      <alignment vertical="center"/>
    </xf>
    <xf numFmtId="0" fontId="3" fillId="0" borderId="2" xfId="0" applyFont="1" applyBorder="1" applyAlignment="1">
      <alignment horizontal="left" vertical="center"/>
    </xf>
    <xf numFmtId="0" fontId="6" fillId="0" borderId="5" xfId="0" applyFont="1" applyBorder="1" applyAlignment="1">
      <alignment vertical="center" textRotation="255"/>
    </xf>
    <xf numFmtId="0" fontId="6" fillId="0" borderId="6" xfId="0" applyFont="1" applyBorder="1" applyAlignment="1">
      <alignment vertical="center" textRotation="255"/>
    </xf>
    <xf numFmtId="0" fontId="6" fillId="0" borderId="0" xfId="0" applyFont="1" applyAlignment="1"/>
    <xf numFmtId="0" fontId="3" fillId="0" borderId="5" xfId="0" applyFont="1" applyFill="1" applyBorder="1" applyAlignment="1">
      <alignment vertical="center"/>
    </xf>
    <xf numFmtId="0" fontId="0" fillId="0" borderId="0" xfId="0" applyFill="1" applyBorder="1" applyAlignment="1"/>
    <xf numFmtId="0" fontId="8" fillId="0" borderId="7" xfId="0" applyFont="1" applyBorder="1" applyAlignment="1">
      <alignment horizontal="left" vertical="top" wrapText="1"/>
    </xf>
    <xf numFmtId="0" fontId="8" fillId="0" borderId="8" xfId="0" applyFont="1" applyBorder="1" applyAlignment="1">
      <alignment horizontal="left" vertical="top" wrapText="1"/>
    </xf>
    <xf numFmtId="0" fontId="8" fillId="0" borderId="2" xfId="0" applyFont="1" applyBorder="1" applyAlignment="1">
      <alignment horizontal="left" vertical="top" wrapText="1"/>
    </xf>
    <xf numFmtId="0" fontId="6" fillId="0" borderId="1" xfId="0" applyFont="1" applyBorder="1" applyAlignment="1">
      <alignment vertical="center" textRotation="255"/>
    </xf>
    <xf numFmtId="0" fontId="1" fillId="0" borderId="3" xfId="0" applyFont="1" applyBorder="1" applyAlignment="1">
      <alignment horizontal="center" wrapText="1"/>
    </xf>
    <xf numFmtId="0" fontId="3" fillId="0" borderId="1" xfId="0" applyFont="1" applyBorder="1" applyAlignment="1">
      <alignment horizontal="center" vertical="center" wrapText="1"/>
    </xf>
    <xf numFmtId="0" fontId="3" fillId="0" borderId="4" xfId="0" applyFont="1" applyBorder="1" applyAlignment="1">
      <alignment vertical="center" textRotation="255"/>
    </xf>
    <xf numFmtId="0" fontId="6" fillId="0" borderId="5" xfId="0" applyFont="1" applyBorder="1" applyAlignment="1">
      <alignment vertical="center" textRotation="255"/>
    </xf>
    <xf numFmtId="0" fontId="6" fillId="0" borderId="6" xfId="0" applyFont="1" applyBorder="1" applyAlignment="1">
      <alignment vertical="center" textRotation="255"/>
    </xf>
    <xf numFmtId="0" fontId="6" fillId="0" borderId="4" xfId="0" applyFont="1" applyBorder="1" applyAlignment="1">
      <alignment vertical="center" textRotation="255"/>
    </xf>
  </cellXfs>
  <cellStyles count="1">
    <cellStyle name="一般"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7</xdr:col>
      <xdr:colOff>371475</xdr:colOff>
      <xdr:row>0</xdr:row>
      <xdr:rowOff>571500</xdr:rowOff>
    </xdr:from>
    <xdr:to>
      <xdr:col>7</xdr:col>
      <xdr:colOff>1085850</xdr:colOff>
      <xdr:row>0</xdr:row>
      <xdr:rowOff>971550</xdr:rowOff>
    </xdr:to>
    <xdr:sp macro="" textlink="">
      <xdr:nvSpPr>
        <xdr:cNvPr id="2" name="Text Box 5">
          <a:extLst>
            <a:ext uri="{FF2B5EF4-FFF2-40B4-BE49-F238E27FC236}">
              <a16:creationId xmlns:a16="http://schemas.microsoft.com/office/drawing/2014/main" id="{00000000-0008-0000-0000-000002000000}"/>
            </a:ext>
          </a:extLst>
        </xdr:cNvPr>
        <xdr:cNvSpPr txBox="1">
          <a:spLocks noChangeArrowheads="1"/>
        </xdr:cNvSpPr>
      </xdr:nvSpPr>
      <xdr:spPr bwMode="auto">
        <a:xfrm>
          <a:off x="7162800" y="571500"/>
          <a:ext cx="714375" cy="400050"/>
        </a:xfrm>
        <a:prstGeom prst="rect">
          <a:avLst/>
        </a:prstGeom>
        <a:solidFill>
          <a:srgbClr val="FFFFFF"/>
        </a:solidFill>
        <a:ln w="9525">
          <a:noFill/>
          <a:miter lim="800000"/>
          <a:headEnd/>
          <a:tailEnd/>
        </a:ln>
      </xdr:spPr>
      <xdr:txBody>
        <a:bodyPr vertOverflow="clip" wrap="square" lIns="27432" tIns="27432" rIns="0" bIns="0" anchor="t" upright="1"/>
        <a:lstStyle/>
        <a:p>
          <a:pPr algn="l" rtl="0">
            <a:defRPr sz="1000"/>
          </a:pPr>
          <a:r>
            <a:rPr lang="zh-TW" altLang="en-US" sz="1000" b="0" i="0" u="none" strike="noStrike" baseline="0">
              <a:solidFill>
                <a:srgbClr val="000000"/>
              </a:solidFill>
              <a:latin typeface="新細明體"/>
              <a:ea typeface="新細明體"/>
            </a:rPr>
            <a:t>單位</a:t>
          </a:r>
          <a:r>
            <a:rPr lang="en-US" altLang="zh-TW" sz="1000" b="0" i="0" u="none" strike="noStrike" baseline="0">
              <a:solidFill>
                <a:srgbClr val="000000"/>
              </a:solidFill>
              <a:latin typeface="新細明體"/>
              <a:ea typeface="新細明體"/>
            </a:rPr>
            <a:t>:</a:t>
          </a:r>
          <a:r>
            <a:rPr lang="zh-TW" altLang="en-US" sz="1000" b="0" i="0" u="none" strike="noStrike" baseline="0">
              <a:solidFill>
                <a:srgbClr val="000000"/>
              </a:solidFill>
              <a:latin typeface="新細明體"/>
              <a:ea typeface="新細明體"/>
            </a:rPr>
            <a:t>人次</a:t>
          </a:r>
        </a:p>
        <a:p>
          <a:pPr algn="l" rtl="0">
            <a:defRPr sz="1000"/>
          </a:pPr>
          <a:r>
            <a:rPr lang="en-US" altLang="zh-TW" sz="1000" b="0" i="0" u="none" strike="noStrike" baseline="0">
              <a:solidFill>
                <a:srgbClr val="000000"/>
              </a:solidFill>
              <a:latin typeface="新細明體"/>
              <a:ea typeface="新細明體"/>
            </a:rPr>
            <a:t>Unit: Persons</a:t>
          </a:r>
        </a:p>
      </xdr:txBody>
    </xdr:sp>
    <xdr:clientData/>
  </xdr:twoCellAnchor>
</xdr:wsDr>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45"/>
  <sheetViews>
    <sheetView tabSelected="1" workbookViewId="0">
      <pane ySplit="2" topLeftCell="A3" activePane="bottomLeft" state="frozen"/>
      <selection pane="bottomLeft" sqref="A1:H1"/>
    </sheetView>
  </sheetViews>
  <sheetFormatPr defaultRowHeight="16.5" x14ac:dyDescent="0.25"/>
  <cols>
    <col min="1" max="1" width="3.875" style="11" customWidth="1"/>
    <col min="2" max="2" width="29.625" style="1" customWidth="1"/>
    <col min="3" max="5" width="11" style="1" customWidth="1"/>
    <col min="6" max="6" width="12.375" style="1" customWidth="1"/>
    <col min="7" max="7" width="12.625" style="1" customWidth="1"/>
    <col min="8" max="8" width="15" style="1" customWidth="1"/>
  </cols>
  <sheetData>
    <row r="1" spans="1:9" ht="80.099999999999994" customHeight="1" x14ac:dyDescent="0.3">
      <c r="A1" s="18" t="s">
        <v>55</v>
      </c>
      <c r="B1" s="18"/>
      <c r="C1" s="18"/>
      <c r="D1" s="18"/>
      <c r="E1" s="18"/>
      <c r="F1" s="18"/>
      <c r="G1" s="18"/>
      <c r="H1" s="18"/>
    </row>
    <row r="2" spans="1:9" ht="45" customHeight="1" x14ac:dyDescent="0.25">
      <c r="A2" s="19" t="s">
        <v>0</v>
      </c>
      <c r="B2" s="19"/>
      <c r="C2" s="2" t="s">
        <v>50</v>
      </c>
      <c r="D2" s="2" t="s">
        <v>51</v>
      </c>
      <c r="E2" s="3" t="s">
        <v>1</v>
      </c>
      <c r="F2" s="2" t="s">
        <v>52</v>
      </c>
      <c r="G2" s="2" t="s">
        <v>53</v>
      </c>
      <c r="H2" s="3" t="s">
        <v>1</v>
      </c>
    </row>
    <row r="3" spans="1:9" x14ac:dyDescent="0.25">
      <c r="A3" s="20" t="s">
        <v>2</v>
      </c>
      <c r="B3" s="4" t="s">
        <v>3</v>
      </c>
      <c r="C3" s="5">
        <v>108197</v>
      </c>
      <c r="D3" s="5">
        <v>67644</v>
      </c>
      <c r="E3" s="6">
        <f>IF(D3=0,0,((C3/D3)-1)*100)</f>
        <v>59.950623854296012</v>
      </c>
      <c r="F3" s="5">
        <v>798713</v>
      </c>
      <c r="G3" s="5">
        <v>455219</v>
      </c>
      <c r="H3" s="6">
        <f>IF(G3=0,0,((F3/G3)-1)*100)</f>
        <v>75.456868012978376</v>
      </c>
      <c r="I3" t="s">
        <v>54</v>
      </c>
    </row>
    <row r="4" spans="1:9" x14ac:dyDescent="0.25">
      <c r="A4" s="21"/>
      <c r="B4" s="4" t="s">
        <v>4</v>
      </c>
      <c r="C4" s="5">
        <v>43461</v>
      </c>
      <c r="D4" s="5">
        <v>32878</v>
      </c>
      <c r="E4" s="6">
        <f t="shared" ref="E4:E43" si="0">IF(D4=0,0,((C4/D4)-1)*100)</f>
        <v>32.188697609343642</v>
      </c>
      <c r="F4" s="5">
        <v>324989</v>
      </c>
      <c r="G4" s="5">
        <v>158704</v>
      </c>
      <c r="H4" s="6">
        <f t="shared" ref="H4:H43" si="1">IF(G4=0,0,((F4/G4)-1)*100)</f>
        <v>104.77681721947776</v>
      </c>
      <c r="I4" t="s">
        <v>54</v>
      </c>
    </row>
    <row r="5" spans="1:9" x14ac:dyDescent="0.25">
      <c r="A5" s="21"/>
      <c r="B5" s="4" t="s">
        <v>5</v>
      </c>
      <c r="C5" s="5">
        <v>244155</v>
      </c>
      <c r="D5" s="5">
        <v>200681</v>
      </c>
      <c r="E5" s="6">
        <f t="shared" si="0"/>
        <v>21.663236679107634</v>
      </c>
      <c r="F5" s="5">
        <v>1829203</v>
      </c>
      <c r="G5" s="5">
        <v>1006262</v>
      </c>
      <c r="H5" s="6">
        <f t="shared" si="1"/>
        <v>81.781981233515722</v>
      </c>
      <c r="I5" t="s">
        <v>54</v>
      </c>
    </row>
    <row r="6" spans="1:9" x14ac:dyDescent="0.25">
      <c r="A6" s="21"/>
      <c r="B6" s="4" t="s">
        <v>6</v>
      </c>
      <c r="C6" s="5">
        <v>553185</v>
      </c>
      <c r="D6" s="5">
        <v>403759</v>
      </c>
      <c r="E6" s="6">
        <f t="shared" si="0"/>
        <v>37.008710641744202</v>
      </c>
      <c r="F6" s="5">
        <v>4096116</v>
      </c>
      <c r="G6" s="5">
        <v>2623124</v>
      </c>
      <c r="H6" s="6">
        <f t="shared" si="1"/>
        <v>56.154112424727167</v>
      </c>
      <c r="I6" t="s">
        <v>54</v>
      </c>
    </row>
    <row r="7" spans="1:9" x14ac:dyDescent="0.25">
      <c r="A7" s="21"/>
      <c r="B7" s="4" t="s">
        <v>7</v>
      </c>
      <c r="C7" s="5">
        <v>141487</v>
      </c>
      <c r="D7" s="5">
        <v>99127</v>
      </c>
      <c r="E7" s="6">
        <f t="shared" si="0"/>
        <v>42.733059610398769</v>
      </c>
      <c r="F7" s="5">
        <v>942884</v>
      </c>
      <c r="G7" s="5">
        <v>608533</v>
      </c>
      <c r="H7" s="6">
        <f t="shared" si="1"/>
        <v>54.943774618632027</v>
      </c>
      <c r="I7" t="s">
        <v>54</v>
      </c>
    </row>
    <row r="8" spans="1:9" x14ac:dyDescent="0.25">
      <c r="A8" s="21"/>
      <c r="B8" s="4" t="s">
        <v>8</v>
      </c>
      <c r="C8" s="5">
        <v>37087</v>
      </c>
      <c r="D8" s="5">
        <v>34181</v>
      </c>
      <c r="E8" s="6">
        <f t="shared" si="0"/>
        <v>8.5017992451946967</v>
      </c>
      <c r="F8" s="5">
        <v>282186</v>
      </c>
      <c r="G8" s="5">
        <v>226661</v>
      </c>
      <c r="H8" s="6">
        <f t="shared" si="1"/>
        <v>24.496935952810595</v>
      </c>
      <c r="I8" t="s">
        <v>54</v>
      </c>
    </row>
    <row r="9" spans="1:9" x14ac:dyDescent="0.25">
      <c r="A9" s="21"/>
      <c r="B9" s="4" t="s">
        <v>9</v>
      </c>
      <c r="C9" s="5">
        <v>36494</v>
      </c>
      <c r="D9" s="5">
        <v>28454</v>
      </c>
      <c r="E9" s="6">
        <f t="shared" si="0"/>
        <v>28.256132705419269</v>
      </c>
      <c r="F9" s="5">
        <v>231336</v>
      </c>
      <c r="G9" s="5">
        <v>163694</v>
      </c>
      <c r="H9" s="6">
        <f t="shared" si="1"/>
        <v>41.322223172504799</v>
      </c>
      <c r="I9" t="s">
        <v>54</v>
      </c>
    </row>
    <row r="10" spans="1:9" x14ac:dyDescent="0.25">
      <c r="A10" s="21"/>
      <c r="B10" s="4" t="s">
        <v>10</v>
      </c>
      <c r="C10" s="5">
        <v>103010</v>
      </c>
      <c r="D10" s="5">
        <v>78705</v>
      </c>
      <c r="E10" s="6">
        <f t="shared" si="0"/>
        <v>30.88113842830824</v>
      </c>
      <c r="F10" s="5">
        <v>751600</v>
      </c>
      <c r="G10" s="5">
        <v>497668</v>
      </c>
      <c r="H10" s="6">
        <f t="shared" si="1"/>
        <v>51.024377697581528</v>
      </c>
      <c r="I10" t="s">
        <v>54</v>
      </c>
    </row>
    <row r="11" spans="1:9" x14ac:dyDescent="0.25">
      <c r="A11" s="21"/>
      <c r="B11" s="4" t="s">
        <v>11</v>
      </c>
      <c r="C11" s="5">
        <v>20441</v>
      </c>
      <c r="D11" s="5">
        <v>20725</v>
      </c>
      <c r="E11" s="6">
        <f t="shared" si="0"/>
        <v>-1.3703256936067554</v>
      </c>
      <c r="F11" s="5">
        <v>168275</v>
      </c>
      <c r="G11" s="5">
        <v>141536</v>
      </c>
      <c r="H11" s="6">
        <f t="shared" si="1"/>
        <v>18.892013339362435</v>
      </c>
      <c r="I11" t="s">
        <v>54</v>
      </c>
    </row>
    <row r="12" spans="1:9" x14ac:dyDescent="0.25">
      <c r="A12" s="21"/>
      <c r="B12" s="4" t="s">
        <v>12</v>
      </c>
      <c r="C12" s="5">
        <v>12451</v>
      </c>
      <c r="D12" s="5">
        <v>12763</v>
      </c>
      <c r="E12" s="6">
        <f t="shared" si="0"/>
        <v>-2.4445663245318494</v>
      </c>
      <c r="F12" s="5">
        <v>102452</v>
      </c>
      <c r="G12" s="5">
        <v>82607</v>
      </c>
      <c r="H12" s="6">
        <f t="shared" si="1"/>
        <v>24.02338784848741</v>
      </c>
      <c r="I12" t="s">
        <v>54</v>
      </c>
    </row>
    <row r="13" spans="1:9" x14ac:dyDescent="0.25">
      <c r="A13" s="21"/>
      <c r="B13" s="4" t="s">
        <v>13</v>
      </c>
      <c r="C13" s="5">
        <v>2330</v>
      </c>
      <c r="D13" s="5">
        <v>496</v>
      </c>
      <c r="E13" s="6">
        <f t="shared" si="0"/>
        <v>369.75806451612902</v>
      </c>
      <c r="F13" s="5">
        <v>8504</v>
      </c>
      <c r="G13" s="5">
        <v>4268</v>
      </c>
      <c r="H13" s="6">
        <f t="shared" si="1"/>
        <v>99.250234301780708</v>
      </c>
      <c r="I13" t="s">
        <v>54</v>
      </c>
    </row>
    <row r="14" spans="1:9" x14ac:dyDescent="0.25">
      <c r="A14" s="21"/>
      <c r="B14" s="4" t="s">
        <v>14</v>
      </c>
      <c r="C14" s="5">
        <v>107477</v>
      </c>
      <c r="D14" s="5">
        <v>76784</v>
      </c>
      <c r="E14" s="6">
        <f t="shared" si="0"/>
        <v>39.973171494061255</v>
      </c>
      <c r="F14" s="5">
        <v>836933</v>
      </c>
      <c r="G14" s="5">
        <v>509698</v>
      </c>
      <c r="H14" s="6">
        <f t="shared" si="1"/>
        <v>64.20174299290953</v>
      </c>
      <c r="I14" t="s">
        <v>54</v>
      </c>
    </row>
    <row r="15" spans="1:9" x14ac:dyDescent="0.25">
      <c r="A15" s="21"/>
      <c r="B15" s="4" t="s">
        <v>15</v>
      </c>
      <c r="C15" s="5">
        <v>475</v>
      </c>
      <c r="D15" s="5">
        <v>652</v>
      </c>
      <c r="E15" s="6">
        <f t="shared" si="0"/>
        <v>-27.14723926380368</v>
      </c>
      <c r="F15" s="5">
        <v>4499</v>
      </c>
      <c r="G15" s="5">
        <v>5604</v>
      </c>
      <c r="H15" s="6">
        <f t="shared" si="1"/>
        <v>-19.718058529621697</v>
      </c>
      <c r="I15" t="s">
        <v>54</v>
      </c>
    </row>
    <row r="16" spans="1:9" x14ac:dyDescent="0.25">
      <c r="A16" s="21"/>
      <c r="B16" s="4" t="s">
        <v>16</v>
      </c>
      <c r="C16" s="5">
        <v>6874</v>
      </c>
      <c r="D16" s="5">
        <v>3887</v>
      </c>
      <c r="E16" s="6">
        <f t="shared" si="0"/>
        <v>76.845896578338042</v>
      </c>
      <c r="F16" s="5">
        <v>39009</v>
      </c>
      <c r="G16" s="5">
        <v>28272</v>
      </c>
      <c r="H16" s="6">
        <f t="shared" si="1"/>
        <v>37.977504244482162</v>
      </c>
      <c r="I16" t="s">
        <v>54</v>
      </c>
    </row>
    <row r="17" spans="1:9" x14ac:dyDescent="0.25">
      <c r="A17" s="21"/>
      <c r="B17" s="4" t="s">
        <v>17</v>
      </c>
      <c r="C17" s="5">
        <v>14782</v>
      </c>
      <c r="D17" s="5">
        <v>14888</v>
      </c>
      <c r="E17" s="6">
        <f t="shared" si="0"/>
        <v>-0.71198280494357835</v>
      </c>
      <c r="F17" s="5">
        <v>103015</v>
      </c>
      <c r="G17" s="5">
        <v>74438</v>
      </c>
      <c r="H17" s="6">
        <f t="shared" si="1"/>
        <v>38.390338268088883</v>
      </c>
      <c r="I17" t="s">
        <v>54</v>
      </c>
    </row>
    <row r="18" spans="1:9" x14ac:dyDescent="0.25">
      <c r="A18" s="21"/>
      <c r="B18" s="4" t="s">
        <v>18</v>
      </c>
      <c r="C18" s="5">
        <v>9085</v>
      </c>
      <c r="D18" s="5">
        <v>7256</v>
      </c>
      <c r="E18" s="6">
        <f t="shared" si="0"/>
        <v>25.206725468577741</v>
      </c>
      <c r="F18" s="5">
        <v>61628</v>
      </c>
      <c r="G18" s="5">
        <v>52402</v>
      </c>
      <c r="H18" s="6">
        <f t="shared" si="1"/>
        <v>17.606198236708526</v>
      </c>
      <c r="I18" t="s">
        <v>54</v>
      </c>
    </row>
    <row r="19" spans="1:9" x14ac:dyDescent="0.25">
      <c r="A19" s="21"/>
      <c r="B19" s="4" t="s">
        <v>19</v>
      </c>
      <c r="C19" s="5">
        <f>C20-C3-C4-C5-C6-C7-C8-C9-C10-C11-C12-C13-C14-C15-C16-C17-C18</f>
        <v>53</v>
      </c>
      <c r="D19" s="5">
        <f>D20-D3-D4-D5-D6-D7-D8-D9-D10-D11-D12-D13-D14-D15-D16-D17-D18</f>
        <v>606</v>
      </c>
      <c r="E19" s="6">
        <f t="shared" si="0"/>
        <v>-91.254125412541256</v>
      </c>
      <c r="F19" s="5">
        <f>F20-F3-F4-F5-F6-F7-F8-F9-F10-F11-F12-F13-F14-F15-F16-F17-F18</f>
        <v>877</v>
      </c>
      <c r="G19" s="5">
        <f>G20-G3-G4-G5-G6-G7-G8-G9-G10-G11-G12-G13-G14-G15-G16-G17-G18</f>
        <v>1674</v>
      </c>
      <c r="H19" s="6">
        <f t="shared" si="1"/>
        <v>-47.610513739546001</v>
      </c>
      <c r="I19" t="s">
        <v>54</v>
      </c>
    </row>
    <row r="20" spans="1:9" x14ac:dyDescent="0.25">
      <c r="A20" s="22"/>
      <c r="B20" s="4" t="s">
        <v>20</v>
      </c>
      <c r="C20" s="5">
        <v>1441044</v>
      </c>
      <c r="D20" s="5">
        <v>1083486</v>
      </c>
      <c r="E20" s="6">
        <f t="shared" si="0"/>
        <v>33.000703285506219</v>
      </c>
      <c r="F20" s="5">
        <v>10582219</v>
      </c>
      <c r="G20" s="5">
        <v>6640364</v>
      </c>
      <c r="H20" s="6">
        <f t="shared" si="1"/>
        <v>59.362031960898534</v>
      </c>
      <c r="I20" t="s">
        <v>54</v>
      </c>
    </row>
    <row r="21" spans="1:9" x14ac:dyDescent="0.25">
      <c r="A21" s="23" t="s">
        <v>21</v>
      </c>
      <c r="B21" s="4" t="s">
        <v>22</v>
      </c>
      <c r="C21" s="5">
        <v>52962</v>
      </c>
      <c r="D21" s="5">
        <v>45745</v>
      </c>
      <c r="E21" s="6">
        <f t="shared" si="0"/>
        <v>15.776587605202753</v>
      </c>
      <c r="F21" s="5">
        <v>373839</v>
      </c>
      <c r="G21" s="5">
        <v>320623</v>
      </c>
      <c r="H21" s="6">
        <f t="shared" si="1"/>
        <v>16.597686379330234</v>
      </c>
      <c r="I21" t="s">
        <v>54</v>
      </c>
    </row>
    <row r="22" spans="1:9" x14ac:dyDescent="0.25">
      <c r="A22" s="21"/>
      <c r="B22" s="4" t="s">
        <v>23</v>
      </c>
      <c r="C22" s="5">
        <v>7930</v>
      </c>
      <c r="D22" s="5">
        <v>7115</v>
      </c>
      <c r="E22" s="6">
        <f t="shared" si="0"/>
        <v>11.454673225579759</v>
      </c>
      <c r="F22" s="5">
        <v>57047</v>
      </c>
      <c r="G22" s="5">
        <v>55629</v>
      </c>
      <c r="H22" s="6">
        <f t="shared" si="1"/>
        <v>2.5490301820992656</v>
      </c>
      <c r="I22" t="s">
        <v>54</v>
      </c>
    </row>
    <row r="23" spans="1:9" x14ac:dyDescent="0.25">
      <c r="A23" s="21"/>
      <c r="B23" s="4" t="s">
        <v>24</v>
      </c>
      <c r="C23" s="5">
        <f>C24-C21-C22</f>
        <v>11</v>
      </c>
      <c r="D23" s="5">
        <f>D24-D21-D22</f>
        <v>15</v>
      </c>
      <c r="E23" s="6">
        <f t="shared" si="0"/>
        <v>-26.666666666666671</v>
      </c>
      <c r="F23" s="5">
        <f>F24-F21-F22</f>
        <v>112</v>
      </c>
      <c r="G23" s="5">
        <f>G24-G21-G22</f>
        <v>136</v>
      </c>
      <c r="H23" s="6">
        <f t="shared" si="1"/>
        <v>-17.647058823529417</v>
      </c>
      <c r="I23" t="s">
        <v>54</v>
      </c>
    </row>
    <row r="24" spans="1:9" x14ac:dyDescent="0.25">
      <c r="A24" s="22"/>
      <c r="B24" s="4" t="s">
        <v>25</v>
      </c>
      <c r="C24" s="5">
        <v>60903</v>
      </c>
      <c r="D24" s="5">
        <v>52875</v>
      </c>
      <c r="E24" s="6">
        <f t="shared" si="0"/>
        <v>15.182978723404261</v>
      </c>
      <c r="F24" s="5">
        <v>430998</v>
      </c>
      <c r="G24" s="5">
        <v>376388</v>
      </c>
      <c r="H24" s="6">
        <f t="shared" si="1"/>
        <v>14.508964154011284</v>
      </c>
      <c r="I24" t="s">
        <v>54</v>
      </c>
    </row>
    <row r="25" spans="1:9" x14ac:dyDescent="0.25">
      <c r="A25" s="23" t="s">
        <v>26</v>
      </c>
      <c r="B25" s="4" t="s">
        <v>27</v>
      </c>
      <c r="C25" s="5">
        <v>3736</v>
      </c>
      <c r="D25" s="5">
        <v>4616</v>
      </c>
      <c r="E25" s="6">
        <f t="shared" si="0"/>
        <v>-19.064124783362214</v>
      </c>
      <c r="F25" s="5">
        <v>36733</v>
      </c>
      <c r="G25" s="5">
        <v>39661</v>
      </c>
      <c r="H25" s="6">
        <f t="shared" si="1"/>
        <v>-7.3825672575073771</v>
      </c>
      <c r="I25" t="s">
        <v>54</v>
      </c>
    </row>
    <row r="26" spans="1:9" x14ac:dyDescent="0.25">
      <c r="A26" s="21"/>
      <c r="B26" s="4" t="s">
        <v>28</v>
      </c>
      <c r="C26" s="5">
        <v>7382</v>
      </c>
      <c r="D26" s="5">
        <v>6477</v>
      </c>
      <c r="E26" s="6">
        <f t="shared" si="0"/>
        <v>13.972518141114708</v>
      </c>
      <c r="F26" s="5">
        <v>57068</v>
      </c>
      <c r="G26" s="5">
        <v>51059</v>
      </c>
      <c r="H26" s="6">
        <f t="shared" si="1"/>
        <v>11.768738126481137</v>
      </c>
      <c r="I26" t="s">
        <v>54</v>
      </c>
    </row>
    <row r="27" spans="1:9" x14ac:dyDescent="0.25">
      <c r="A27" s="21"/>
      <c r="B27" s="4" t="s">
        <v>29</v>
      </c>
      <c r="C27" s="5">
        <v>4006</v>
      </c>
      <c r="D27" s="5">
        <v>4244</v>
      </c>
      <c r="E27" s="6">
        <f t="shared" si="0"/>
        <v>-5.607917059377943</v>
      </c>
      <c r="F27" s="5">
        <v>40000</v>
      </c>
      <c r="G27" s="5">
        <v>29954</v>
      </c>
      <c r="H27" s="6">
        <f t="shared" si="1"/>
        <v>33.538091740669017</v>
      </c>
      <c r="I27" t="s">
        <v>54</v>
      </c>
    </row>
    <row r="28" spans="1:9" x14ac:dyDescent="0.25">
      <c r="A28" s="21"/>
      <c r="B28" s="4" t="s">
        <v>30</v>
      </c>
      <c r="C28" s="5">
        <v>3571</v>
      </c>
      <c r="D28" s="5">
        <v>2635</v>
      </c>
      <c r="E28" s="6">
        <f t="shared" si="0"/>
        <v>35.521821631878559</v>
      </c>
      <c r="F28" s="5">
        <v>28995</v>
      </c>
      <c r="G28" s="5">
        <v>17276</v>
      </c>
      <c r="H28" s="6">
        <f t="shared" si="1"/>
        <v>67.833989349386428</v>
      </c>
      <c r="I28" t="s">
        <v>54</v>
      </c>
    </row>
    <row r="29" spans="1:9" x14ac:dyDescent="0.25">
      <c r="A29" s="21"/>
      <c r="B29" s="4" t="s">
        <v>31</v>
      </c>
      <c r="C29" s="5">
        <v>26</v>
      </c>
      <c r="D29" s="5">
        <v>83</v>
      </c>
      <c r="E29" s="6">
        <f t="shared" si="0"/>
        <v>-68.674698795180717</v>
      </c>
      <c r="F29" s="5">
        <v>171</v>
      </c>
      <c r="G29" s="5">
        <v>300</v>
      </c>
      <c r="H29" s="6">
        <f t="shared" si="1"/>
        <v>-43.000000000000007</v>
      </c>
      <c r="I29" t="s">
        <v>54</v>
      </c>
    </row>
    <row r="30" spans="1:9" x14ac:dyDescent="0.25">
      <c r="A30" s="21"/>
      <c r="B30" s="4" t="s">
        <v>32</v>
      </c>
      <c r="C30" s="5">
        <v>3382</v>
      </c>
      <c r="D30" s="5">
        <v>3474</v>
      </c>
      <c r="E30" s="6">
        <f t="shared" si="0"/>
        <v>-2.6482440990213019</v>
      </c>
      <c r="F30" s="5">
        <v>21372</v>
      </c>
      <c r="G30" s="5">
        <v>19799</v>
      </c>
      <c r="H30" s="6">
        <f t="shared" si="1"/>
        <v>7.9448456992777361</v>
      </c>
      <c r="I30" t="s">
        <v>54</v>
      </c>
    </row>
    <row r="31" spans="1:9" x14ac:dyDescent="0.25">
      <c r="A31" s="21"/>
      <c r="B31" s="4" t="s">
        <v>33</v>
      </c>
      <c r="C31" s="5">
        <v>4521</v>
      </c>
      <c r="D31" s="5">
        <v>4075</v>
      </c>
      <c r="E31" s="6">
        <f t="shared" si="0"/>
        <v>10.94478527607361</v>
      </c>
      <c r="F31" s="5">
        <v>39148</v>
      </c>
      <c r="G31" s="5">
        <v>34837</v>
      </c>
      <c r="H31" s="6">
        <f t="shared" si="1"/>
        <v>12.374773947240003</v>
      </c>
      <c r="I31" t="s">
        <v>54</v>
      </c>
    </row>
    <row r="32" spans="1:9" x14ac:dyDescent="0.25">
      <c r="A32" s="21"/>
      <c r="B32" s="4" t="s">
        <v>34</v>
      </c>
      <c r="C32" s="5">
        <f>C33-C25-C26-C27-C28-C29-C30-C31</f>
        <v>1541</v>
      </c>
      <c r="D32" s="5">
        <f>D33-D25-D26-D27-D28-D29-D30-D31</f>
        <v>1679</v>
      </c>
      <c r="E32" s="6">
        <f t="shared" si="0"/>
        <v>-8.2191780821917799</v>
      </c>
      <c r="F32" s="5">
        <f>F33-F25-F26-F27-F28-F29-F30-F31</f>
        <v>12365</v>
      </c>
      <c r="G32" s="5">
        <f>G33-G25-G26-G27-G28-G29-G30-G31</f>
        <v>3609</v>
      </c>
      <c r="H32" s="6">
        <f t="shared" si="1"/>
        <v>242.61568301468549</v>
      </c>
      <c r="I32" t="s">
        <v>54</v>
      </c>
    </row>
    <row r="33" spans="1:9" x14ac:dyDescent="0.25">
      <c r="A33" s="22"/>
      <c r="B33" s="4" t="s">
        <v>35</v>
      </c>
      <c r="C33" s="5">
        <v>28165</v>
      </c>
      <c r="D33" s="5">
        <v>27283</v>
      </c>
      <c r="E33" s="6">
        <f t="shared" si="0"/>
        <v>3.2327823186599769</v>
      </c>
      <c r="F33" s="5">
        <v>235852</v>
      </c>
      <c r="G33" s="5">
        <v>196495</v>
      </c>
      <c r="H33" s="6">
        <f t="shared" si="1"/>
        <v>20.029517290516296</v>
      </c>
      <c r="I33" t="s">
        <v>54</v>
      </c>
    </row>
    <row r="34" spans="1:9" x14ac:dyDescent="0.25">
      <c r="A34" s="21" t="s">
        <v>36</v>
      </c>
      <c r="B34" s="4" t="s">
        <v>37</v>
      </c>
      <c r="C34" s="5">
        <v>13485</v>
      </c>
      <c r="D34" s="5">
        <v>11695</v>
      </c>
      <c r="E34" s="6">
        <f t="shared" si="0"/>
        <v>15.305686190679779</v>
      </c>
      <c r="F34" s="5">
        <v>107590</v>
      </c>
      <c r="G34" s="5">
        <v>88811</v>
      </c>
      <c r="H34" s="6">
        <f t="shared" si="1"/>
        <v>21.144903221447798</v>
      </c>
      <c r="I34" t="s">
        <v>54</v>
      </c>
    </row>
    <row r="35" spans="1:9" x14ac:dyDescent="0.25">
      <c r="A35" s="21"/>
      <c r="B35" s="4" t="s">
        <v>38</v>
      </c>
      <c r="C35" s="5">
        <v>2075</v>
      </c>
      <c r="D35" s="5">
        <v>2350</v>
      </c>
      <c r="E35" s="6">
        <f t="shared" si="0"/>
        <v>-11.702127659574469</v>
      </c>
      <c r="F35" s="5">
        <v>21609</v>
      </c>
      <c r="G35" s="5">
        <v>18004</v>
      </c>
      <c r="H35" s="6">
        <f t="shared" si="1"/>
        <v>20.023328149300145</v>
      </c>
      <c r="I35" t="s">
        <v>54</v>
      </c>
    </row>
    <row r="36" spans="1:9" x14ac:dyDescent="0.25">
      <c r="A36" s="21"/>
      <c r="B36" s="4" t="s">
        <v>47</v>
      </c>
      <c r="C36" s="5">
        <v>1306</v>
      </c>
      <c r="D36" s="5">
        <v>887</v>
      </c>
      <c r="E36" s="6">
        <f t="shared" si="0"/>
        <v>47.23788049605411</v>
      </c>
      <c r="F36" s="5">
        <v>8680</v>
      </c>
      <c r="G36" s="5">
        <v>7636</v>
      </c>
      <c r="H36" s="6">
        <f t="shared" si="1"/>
        <v>13.672079622839185</v>
      </c>
      <c r="I36" t="s">
        <v>54</v>
      </c>
    </row>
    <row r="37" spans="1:9" x14ac:dyDescent="0.25">
      <c r="A37" s="21"/>
      <c r="B37" s="7" t="s">
        <v>39</v>
      </c>
      <c r="C37" s="5">
        <f>C38-C34-C35-C36</f>
        <v>9</v>
      </c>
      <c r="D37" s="5">
        <f>D38-D34-D35-D36</f>
        <v>6</v>
      </c>
      <c r="E37" s="6">
        <f t="shared" si="0"/>
        <v>50</v>
      </c>
      <c r="F37" s="5">
        <f>F38-F34-F35-F36</f>
        <v>50</v>
      </c>
      <c r="G37" s="5">
        <f>G38-G34-G35-G36</f>
        <v>61</v>
      </c>
      <c r="H37" s="6">
        <f t="shared" si="1"/>
        <v>-18.032786885245898</v>
      </c>
      <c r="I37" t="s">
        <v>54</v>
      </c>
    </row>
    <row r="38" spans="1:9" x14ac:dyDescent="0.25">
      <c r="A38" s="21"/>
      <c r="B38" s="7" t="s">
        <v>40</v>
      </c>
      <c r="C38" s="5">
        <v>16875</v>
      </c>
      <c r="D38" s="5">
        <v>14938</v>
      </c>
      <c r="E38" s="6">
        <f t="shared" si="0"/>
        <v>12.96692997723925</v>
      </c>
      <c r="F38" s="5">
        <v>137929</v>
      </c>
      <c r="G38" s="5">
        <v>114512</v>
      </c>
      <c r="H38" s="6">
        <f t="shared" si="1"/>
        <v>20.4493852172698</v>
      </c>
      <c r="I38" t="s">
        <v>54</v>
      </c>
    </row>
    <row r="39" spans="1:9" ht="20.100000000000001" customHeight="1" x14ac:dyDescent="0.25">
      <c r="A39" s="17" t="s">
        <v>41</v>
      </c>
      <c r="B39" s="8" t="s">
        <v>42</v>
      </c>
      <c r="C39" s="5">
        <v>2</v>
      </c>
      <c r="D39" s="5">
        <v>8</v>
      </c>
      <c r="E39" s="6">
        <f t="shared" si="0"/>
        <v>-75</v>
      </c>
      <c r="F39" s="5">
        <v>43</v>
      </c>
      <c r="G39" s="5">
        <v>67</v>
      </c>
      <c r="H39" s="6">
        <f t="shared" si="1"/>
        <v>-35.820895522388064</v>
      </c>
      <c r="I39" t="s">
        <v>54</v>
      </c>
    </row>
    <row r="40" spans="1:9" ht="20.100000000000001" customHeight="1" x14ac:dyDescent="0.25">
      <c r="A40" s="17"/>
      <c r="B40" s="8" t="s">
        <v>43</v>
      </c>
      <c r="C40" s="5">
        <f>C41-C39</f>
        <v>7</v>
      </c>
      <c r="D40" s="5">
        <f>D41-D39</f>
        <v>17</v>
      </c>
      <c r="E40" s="6">
        <f t="shared" si="0"/>
        <v>-58.82352941176471</v>
      </c>
      <c r="F40" s="5">
        <f>F41-F39</f>
        <v>242</v>
      </c>
      <c r="G40" s="5">
        <f>G41-G39</f>
        <v>150</v>
      </c>
      <c r="H40" s="6">
        <f t="shared" si="1"/>
        <v>61.333333333333329</v>
      </c>
      <c r="I40" t="s">
        <v>54</v>
      </c>
    </row>
    <row r="41" spans="1:9" ht="20.100000000000001" customHeight="1" x14ac:dyDescent="0.25">
      <c r="A41" s="17"/>
      <c r="B41" s="7" t="s">
        <v>44</v>
      </c>
      <c r="C41" s="5">
        <v>9</v>
      </c>
      <c r="D41" s="5">
        <v>25</v>
      </c>
      <c r="E41" s="6">
        <f t="shared" si="0"/>
        <v>-64</v>
      </c>
      <c r="F41" s="5">
        <v>285</v>
      </c>
      <c r="G41" s="5">
        <v>217</v>
      </c>
      <c r="H41" s="6">
        <f t="shared" si="1"/>
        <v>31.336405529953915</v>
      </c>
      <c r="I41" t="s">
        <v>54</v>
      </c>
    </row>
    <row r="42" spans="1:9" x14ac:dyDescent="0.25">
      <c r="A42" s="9"/>
      <c r="B42" s="4" t="s">
        <v>45</v>
      </c>
      <c r="C42" s="5">
        <v>91</v>
      </c>
      <c r="D42" s="5">
        <v>3861</v>
      </c>
      <c r="E42" s="6">
        <f t="shared" si="0"/>
        <v>-97.643097643097647</v>
      </c>
      <c r="F42" s="5">
        <v>957</v>
      </c>
      <c r="G42" s="5">
        <v>15265</v>
      </c>
      <c r="H42" s="6">
        <f t="shared" si="1"/>
        <v>-93.730756632820174</v>
      </c>
      <c r="I42" t="s">
        <v>54</v>
      </c>
    </row>
    <row r="43" spans="1:9" x14ac:dyDescent="0.25">
      <c r="A43" s="10"/>
      <c r="B43" s="4" t="s">
        <v>46</v>
      </c>
      <c r="C43" s="5">
        <f>C20+C24+C33+C38+C41+C42</f>
        <v>1547087</v>
      </c>
      <c r="D43" s="5">
        <f>D20+D24+D33+D38+D41+D42</f>
        <v>1182468</v>
      </c>
      <c r="E43" s="6">
        <f t="shared" si="0"/>
        <v>30.835422184786388</v>
      </c>
      <c r="F43" s="5">
        <f>F20+F24+F33+F38+F41+F42</f>
        <v>11388240</v>
      </c>
      <c r="G43" s="5">
        <f>G20+G24+G33+G38+G41+G42</f>
        <v>7343241</v>
      </c>
      <c r="H43" s="6">
        <f t="shared" si="1"/>
        <v>55.084655399434659</v>
      </c>
      <c r="I43" t="s">
        <v>54</v>
      </c>
    </row>
    <row r="44" spans="1:9" x14ac:dyDescent="0.25">
      <c r="A44" s="11" t="s">
        <v>49</v>
      </c>
      <c r="B44" s="12" t="s">
        <v>49</v>
      </c>
      <c r="C44" s="1" t="s">
        <v>49</v>
      </c>
      <c r="D44" s="1" t="s">
        <v>49</v>
      </c>
      <c r="E44" s="1" t="s">
        <v>49</v>
      </c>
      <c r="F44" s="13" t="s">
        <v>49</v>
      </c>
      <c r="G44" s="13" t="s">
        <v>49</v>
      </c>
      <c r="H44" s="13" t="s">
        <v>49</v>
      </c>
      <c r="I44" s="13" t="s">
        <v>54</v>
      </c>
    </row>
    <row r="45" spans="1:9" ht="75" customHeight="1" x14ac:dyDescent="0.25">
      <c r="A45" s="14" t="s">
        <v>48</v>
      </c>
      <c r="B45" s="15"/>
      <c r="C45" s="15"/>
      <c r="D45" s="15"/>
      <c r="E45" s="15"/>
      <c r="F45" s="15"/>
      <c r="G45" s="15"/>
      <c r="H45" s="16"/>
    </row>
  </sheetData>
  <mergeCells count="8">
    <mergeCell ref="A45:H45"/>
    <mergeCell ref="A39:A41"/>
    <mergeCell ref="A1:H1"/>
    <mergeCell ref="A2:B2"/>
    <mergeCell ref="A3:A20"/>
    <mergeCell ref="A21:A24"/>
    <mergeCell ref="A25:A33"/>
    <mergeCell ref="A34:A38"/>
  </mergeCells>
  <phoneticPr fontId="7" type="noConversion"/>
  <printOptions horizontalCentered="1"/>
  <pageMargins left="0.31496062992125984" right="0.35433070866141736" top="0.4" bottom="0.35433070866141736" header="0.31496062992125984" footer="0.31496062992125984"/>
  <pageSetup paperSize="9" scale="90" orientation="portrait" r:id="rId1"/>
  <ignoredErrors>
    <ignoredError sqref="E19 E23 E32 E37 E40 E43" formula="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具名範圍</vt:lpstr>
      </vt:variant>
      <vt:variant>
        <vt:i4>1</vt:i4>
      </vt:variant>
    </vt:vector>
  </HeadingPairs>
  <TitlesOfParts>
    <vt:vector size="2" baseType="lpstr">
      <vt:lpstr>出國按目的地</vt:lpstr>
      <vt:lpstr>出國按目的地!Print_Area</vt:lpstr>
    </vt:vector>
  </TitlesOfParts>
  <Company>more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demi</dc:creator>
  <cp:lastModifiedBy>tbrocadmin</cp:lastModifiedBy>
  <cp:lastPrinted>2018-08-24T11:06:16Z</cp:lastPrinted>
  <dcterms:created xsi:type="dcterms:W3CDTF">2018-08-16T05:50:32Z</dcterms:created>
  <dcterms:modified xsi:type="dcterms:W3CDTF">2024-10-11T06:43:11Z</dcterms:modified>
</cp:coreProperties>
</file>