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<sst xmlns="http://schemas.openxmlformats.org/spreadsheetml/2006/main" count="118" uniqueCount="73">
  <si>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</si>
  <si>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</si>
  <si>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</si>
  <si>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</si>
  <si>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</si>
  <si>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</si>
  <si>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</si>
  <si>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</si>
  <si>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</si>
  <si>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</si>
  <si>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</si>
  <si>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</si>
  <si>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</si>
  <si>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</si>
  <si>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</si>
  <si>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</si>
  <si>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</si>
  <si>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</si>
  <si>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</si>
  <si>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</si>
  <si>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</si>
  <si>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</si>
  <si>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</si>
  <si>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</si>
  <si>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</si>
  <si>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</si>
  <si>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</si>
  <si>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</si>
  <si>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</si>
  <si>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</si>
  <si>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</si>
  <si>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</si>
  <si>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</si>
  <si>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</si>
  <si>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</si>
  <si>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</si>
  <si>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</si>
  <si>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</si>
  <si>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</si>
  <si>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</si>
  <si>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</si>
  <si>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</si>
  <si>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</si>
  <si>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</si>
  <si>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</si>
  <si>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</si>
  <si>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</si>
  <si>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</si>
  <si>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</si>
  <si>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</si>
  <si>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</si>
  <si>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</si>
  <si>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</si>
  <si>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</si>
  <si>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</si>
  <si>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</si>
  <si>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</si>
  <si>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</si>
  <si>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</si>
  <si>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</si>
  <si>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</si>
  <si>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</si>
  <si>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</si>
  <si>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</si>
  <si>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</si>
  <si>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</si>
  <si>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</si>
  <si>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</si>
  <si>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</si>
  <si>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</si>
  <si>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</si>
  <si>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113年1至8月來臺旅客人次～按停留夜數分
Table 1-8  Visitor Arrivals  by Length of Stay,
January-August,2024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</si>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</sst>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28623.0</v>
      </c>
      <c r="E3" s="4" t="n">
        <v>111496.0</v>
      </c>
      <c r="F3" s="4" t="n">
        <v>213580.0</v>
      </c>
      <c r="G3" s="4" t="n">
        <v>225816.0</v>
      </c>
      <c r="H3" s="4" t="n">
        <v>207522.0</v>
      </c>
      <c r="I3" s="4" t="n">
        <v>52969.0</v>
      </c>
      <c r="J3" s="4" t="n">
        <v>10720.0</v>
      </c>
      <c r="K3" s="4" t="n">
        <v>1900.0</v>
      </c>
      <c r="L3" s="4" t="n">
        <v>1282.0</v>
      </c>
      <c r="M3" s="4" t="n">
        <v>38313.0</v>
      </c>
      <c r="N3" s="11" t="n">
        <f>SUM(D3:M3)</f>
        <v>892221.0</v>
      </c>
      <c r="O3" s="4" t="n">
        <v>6730421.0</v>
      </c>
      <c r="P3" s="4" t="n">
        <v>3912741.0</v>
      </c>
      <c r="Q3" s="11" t="n">
        <f>SUM(D3:L3)</f>
        <v>853908.0</v>
      </c>
      <c r="R3" s="6" t="n">
        <f ref="R3:R48" si="0" t="shared">IF(P3&lt;&gt;0,P3/SUM(D3:L3),0)</f>
        <v>4.582157562641409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6901.0</v>
      </c>
      <c r="E4" s="5" t="n">
        <v>11971.0</v>
      </c>
      <c r="F4" s="5" t="n">
        <v>19883.0</v>
      </c>
      <c r="G4" s="5" t="n">
        <v>23939.0</v>
      </c>
      <c r="H4" s="5" t="n">
        <v>50032.0</v>
      </c>
      <c r="I4" s="5" t="n">
        <v>42518.0</v>
      </c>
      <c r="J4" s="5" t="n">
        <v>17518.0</v>
      </c>
      <c r="K4" s="5" t="n">
        <v>9499.0</v>
      </c>
      <c r="L4" s="5" t="n">
        <v>8335.0</v>
      </c>
      <c r="M4" s="5" t="n">
        <v>77186.0</v>
      </c>
      <c r="N4" s="11" t="n">
        <f ref="N4:N14" si="1" t="shared">SUM(D4:M4)</f>
        <v>267782.0</v>
      </c>
      <c r="O4" s="5" t="n">
        <v>9713419.0</v>
      </c>
      <c r="P4" s="5" t="n">
        <v>2424960.0</v>
      </c>
      <c r="Q4" s="11" t="n">
        <f ref="Q4:Q48" si="2" t="shared">SUM(D4:L4)</f>
        <v>190596.0</v>
      </c>
      <c r="R4" s="6" t="n">
        <f si="0" t="shared"/>
        <v>12.723037209595164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44483.0</v>
      </c>
      <c r="E5" s="5" t="n">
        <v>221188.0</v>
      </c>
      <c r="F5" s="5" t="n">
        <v>266541.0</v>
      </c>
      <c r="G5" s="5" t="n">
        <v>95317.0</v>
      </c>
      <c r="H5" s="5" t="n">
        <v>67082.0</v>
      </c>
      <c r="I5" s="5" t="n">
        <v>30869.0</v>
      </c>
      <c r="J5" s="5" t="n">
        <v>14548.0</v>
      </c>
      <c r="K5" s="5" t="n">
        <v>11792.0</v>
      </c>
      <c r="L5" s="5" t="n">
        <v>7509.0</v>
      </c>
      <c r="M5" s="5" t="n">
        <v>54058.0</v>
      </c>
      <c r="N5" s="11" t="n">
        <f si="1" t="shared"/>
        <v>813387.0</v>
      </c>
      <c r="O5" s="5" t="n">
        <v>7201517.0</v>
      </c>
      <c r="P5" s="5" t="n">
        <v>3771697.0</v>
      </c>
      <c r="Q5" s="11" t="n">
        <f si="2" t="shared"/>
        <v>759329.0</v>
      </c>
      <c r="R5" s="6" t="n">
        <f si="0" t="shared"/>
        <v>4.9671446764182585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15666.0</v>
      </c>
      <c r="E6" s="5" t="n">
        <v>89245.0</v>
      </c>
      <c r="F6" s="5" t="n">
        <v>334841.0</v>
      </c>
      <c r="G6" s="5" t="n">
        <v>102228.0</v>
      </c>
      <c r="H6" s="5" t="n">
        <v>46173.0</v>
      </c>
      <c r="I6" s="5" t="n">
        <v>13087.0</v>
      </c>
      <c r="J6" s="5" t="n">
        <v>5702.0</v>
      </c>
      <c r="K6" s="5" t="n">
        <v>4461.0</v>
      </c>
      <c r="L6" s="5" t="n">
        <v>2756.0</v>
      </c>
      <c r="M6" s="5" t="n">
        <v>16071.0</v>
      </c>
      <c r="N6" s="11" t="n">
        <f si="1" t="shared"/>
        <v>630230.0</v>
      </c>
      <c r="O6" s="5" t="n">
        <v>3738792.0</v>
      </c>
      <c r="P6" s="5" t="n">
        <v>2526866.0</v>
      </c>
      <c r="Q6" s="11" t="n">
        <f si="2" t="shared"/>
        <v>614159.0</v>
      </c>
      <c r="R6" s="6" t="n">
        <f si="0" t="shared"/>
        <v>4.1143514952968205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1304.0</v>
      </c>
      <c r="E7" s="5" t="n">
        <v>1411.0</v>
      </c>
      <c r="F7" s="5" t="n">
        <v>2042.0</v>
      </c>
      <c r="G7" s="5" t="n">
        <v>2052.0</v>
      </c>
      <c r="H7" s="5" t="n">
        <v>3873.0</v>
      </c>
      <c r="I7" s="5" t="n">
        <v>3115.0</v>
      </c>
      <c r="J7" s="5" t="n">
        <v>1583.0</v>
      </c>
      <c r="K7" s="5" t="n">
        <v>1709.0</v>
      </c>
      <c r="L7" s="5" t="n">
        <v>1010.0</v>
      </c>
      <c r="M7" s="5" t="n">
        <v>6224.0</v>
      </c>
      <c r="N7" s="11" t="n">
        <f si="1" t="shared"/>
        <v>24323.0</v>
      </c>
      <c r="O7" s="5" t="n">
        <v>1732196.0</v>
      </c>
      <c r="P7" s="5" t="n">
        <v>268202.0</v>
      </c>
      <c r="Q7" s="11" t="n">
        <f si="2" t="shared"/>
        <v>18099.0</v>
      </c>
      <c r="R7" s="6" t="n">
        <f si="0" t="shared"/>
        <v>14.818608762915078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581.0</v>
      </c>
      <c r="E8" s="5" t="n">
        <v>1066.0</v>
      </c>
      <c r="F8" s="5" t="n">
        <v>1406.0</v>
      </c>
      <c r="G8" s="5" t="n">
        <v>1367.0</v>
      </c>
      <c r="H8" s="5" t="n">
        <v>2441.0</v>
      </c>
      <c r="I8" s="5" t="n">
        <v>2009.0</v>
      </c>
      <c r="J8" s="5" t="n">
        <v>1115.0</v>
      </c>
      <c r="K8" s="5" t="n">
        <v>457.0</v>
      </c>
      <c r="L8" s="5" t="n">
        <v>301.0</v>
      </c>
      <c r="M8" s="5" t="n">
        <v>1152.0</v>
      </c>
      <c r="N8" s="11" t="n">
        <f si="1" t="shared"/>
        <v>11895.0</v>
      </c>
      <c r="O8" s="5" t="n">
        <v>335691.0</v>
      </c>
      <c r="P8" s="5" t="n">
        <v>116853.0</v>
      </c>
      <c r="Q8" s="11" t="n">
        <f si="2" t="shared"/>
        <v>10743.0</v>
      </c>
      <c r="R8" s="6" t="n">
        <f si="0" t="shared"/>
        <v>10.877129293493438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7842.0</v>
      </c>
      <c r="E9" s="5" t="n">
        <v>7285.0</v>
      </c>
      <c r="F9" s="5" t="n">
        <v>17787.0</v>
      </c>
      <c r="G9" s="5" t="n">
        <v>34452.0</v>
      </c>
      <c r="H9" s="5" t="n">
        <v>119694.0</v>
      </c>
      <c r="I9" s="5" t="n">
        <v>48256.0</v>
      </c>
      <c r="J9" s="5" t="n">
        <v>11184.0</v>
      </c>
      <c r="K9" s="5" t="n">
        <v>6807.0</v>
      </c>
      <c r="L9" s="5" t="n">
        <v>4399.0</v>
      </c>
      <c r="M9" s="5" t="n">
        <v>28644.0</v>
      </c>
      <c r="N9" s="11" t="n">
        <f si="1" t="shared"/>
        <v>286350.0</v>
      </c>
      <c r="O9" s="5" t="n">
        <v>9451330.0</v>
      </c>
      <c r="P9" s="5" t="n">
        <v>2284145.0</v>
      </c>
      <c r="Q9" s="11" t="n">
        <f si="2" t="shared"/>
        <v>257706.0</v>
      </c>
      <c r="R9" s="6" t="n">
        <f si="0" t="shared"/>
        <v>8.863375319162145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5362.0</v>
      </c>
      <c r="E10" s="5" t="n">
        <v>11764.0</v>
      </c>
      <c r="F10" s="5" t="n">
        <v>24068.0</v>
      </c>
      <c r="G10" s="5" t="n">
        <v>37650.0</v>
      </c>
      <c r="H10" s="5" t="n">
        <v>108429.0</v>
      </c>
      <c r="I10" s="5" t="n">
        <v>66366.0</v>
      </c>
      <c r="J10" s="5" t="n">
        <v>7329.0</v>
      </c>
      <c r="K10" s="5" t="n">
        <v>1838.0</v>
      </c>
      <c r="L10" s="5" t="n">
        <v>750.0</v>
      </c>
      <c r="M10" s="5" t="n">
        <v>3838.0</v>
      </c>
      <c r="N10" s="11" t="n">
        <f si="1" t="shared"/>
        <v>267394.0</v>
      </c>
      <c r="O10" s="5" t="n">
        <v>2191751.0</v>
      </c>
      <c r="P10" s="5" t="n">
        <v>1834267.0</v>
      </c>
      <c r="Q10" s="11" t="n">
        <f si="2" t="shared"/>
        <v>263556.0</v>
      </c>
      <c r="R10" s="6" t="n">
        <f si="0" t="shared"/>
        <v>6.9596859870388075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6658.0</v>
      </c>
      <c r="E11" s="5" t="n">
        <v>2362.0</v>
      </c>
      <c r="F11" s="5" t="n">
        <v>4603.0</v>
      </c>
      <c r="G11" s="5" t="n">
        <v>6437.0</v>
      </c>
      <c r="H11" s="5" t="n">
        <v>18507.0</v>
      </c>
      <c r="I11" s="5" t="n">
        <v>18784.0</v>
      </c>
      <c r="J11" s="5" t="n">
        <v>5495.0</v>
      </c>
      <c r="K11" s="5" t="n">
        <v>4762.0</v>
      </c>
      <c r="L11" s="5" t="n">
        <v>2120.0</v>
      </c>
      <c r="M11" s="5" t="n">
        <v>56036.0</v>
      </c>
      <c r="N11" s="11" t="n">
        <f si="1" t="shared"/>
        <v>125764.0</v>
      </c>
      <c r="O11" s="5" t="n">
        <v>7.2990065E7</v>
      </c>
      <c r="P11" s="5" t="n">
        <v>857604.0</v>
      </c>
      <c r="Q11" s="11" t="n">
        <f si="2" t="shared"/>
        <v>69728.0</v>
      </c>
      <c r="R11" s="6" t="n">
        <f si="0" t="shared"/>
        <v>12.29927719137219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9073.0</v>
      </c>
      <c r="E12" s="5" t="n">
        <v>19599.0</v>
      </c>
      <c r="F12" s="5" t="n">
        <v>58250.0</v>
      </c>
      <c r="G12" s="5" t="n">
        <v>53814.0</v>
      </c>
      <c r="H12" s="5" t="n">
        <v>51633.0</v>
      </c>
      <c r="I12" s="5" t="n">
        <v>29377.0</v>
      </c>
      <c r="J12" s="5" t="n">
        <v>3045.0</v>
      </c>
      <c r="K12" s="5" t="n">
        <v>3772.0</v>
      </c>
      <c r="L12" s="5" t="n">
        <v>2080.0</v>
      </c>
      <c r="M12" s="5" t="n">
        <v>59886.0</v>
      </c>
      <c r="N12" s="11" t="n">
        <f si="1" t="shared"/>
        <v>290529.0</v>
      </c>
      <c r="O12" s="5" t="n">
        <v>5.094712E7</v>
      </c>
      <c r="P12" s="5" t="n">
        <v>1456807.0</v>
      </c>
      <c r="Q12" s="11" t="n">
        <f si="2" t="shared"/>
        <v>230643.0</v>
      </c>
      <c r="R12" s="6" t="n">
        <f si="0" t="shared"/>
        <v>6.316285341415087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4615.0</v>
      </c>
      <c r="E13" s="5" t="n">
        <v>18855.0</v>
      </c>
      <c r="F13" s="5" t="n">
        <v>59222.0</v>
      </c>
      <c r="G13" s="5" t="n">
        <v>43590.0</v>
      </c>
      <c r="H13" s="5" t="n">
        <v>31549.0</v>
      </c>
      <c r="I13" s="5" t="n">
        <v>58276.0</v>
      </c>
      <c r="J13" s="5" t="n">
        <v>3511.0</v>
      </c>
      <c r="K13" s="5" t="n">
        <v>3324.0</v>
      </c>
      <c r="L13" s="5" t="n">
        <v>2373.0</v>
      </c>
      <c r="M13" s="5" t="n">
        <v>31612.0</v>
      </c>
      <c r="N13" s="11" t="n">
        <f si="1" t="shared"/>
        <v>256927.0</v>
      </c>
      <c r="O13" s="5" t="n">
        <v>2.4190562E7</v>
      </c>
      <c r="P13" s="5" t="n">
        <v>1691283.0</v>
      </c>
      <c r="Q13" s="11" t="n">
        <f si="2" t="shared"/>
        <v>225315.0</v>
      </c>
      <c r="R13" s="6" t="n">
        <f si="0" t="shared"/>
        <v>7.506304507023501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1393.0</v>
      </c>
      <c r="E14" s="5" t="n">
        <v>4158.0</v>
      </c>
      <c r="F14" s="5" t="n">
        <v>12908.0</v>
      </c>
      <c r="G14" s="5" t="n">
        <v>41539.0</v>
      </c>
      <c r="H14" s="5" t="n">
        <v>14936.0</v>
      </c>
      <c r="I14" s="5" t="n">
        <v>12364.0</v>
      </c>
      <c r="J14" s="5" t="n">
        <v>6633.0</v>
      </c>
      <c r="K14" s="5" t="n">
        <v>8395.0</v>
      </c>
      <c r="L14" s="5" t="n">
        <v>10970.0</v>
      </c>
      <c r="M14" s="5" t="n">
        <v>123281.0</v>
      </c>
      <c r="N14" s="11" t="n">
        <f si="1" t="shared"/>
        <v>236577.0</v>
      </c>
      <c r="O14" s="5" t="n">
        <v>9.007442E7</v>
      </c>
      <c r="P14" s="5" t="n">
        <v>1851644.0</v>
      </c>
      <c r="Q14" s="11" t="n">
        <f si="2" t="shared"/>
        <v>113296.0</v>
      </c>
      <c r="R14" s="6" t="n">
        <f si="0" t="shared"/>
        <v>16.343419008614603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577.0</v>
      </c>
      <c r="E15" s="5" t="n">
        <f ref="E15:M15" si="3" t="shared">E16-E9-E10-E11-E12-E13-E14</f>
        <v>490.0</v>
      </c>
      <c r="F15" s="5" t="n">
        <f si="3" t="shared"/>
        <v>947.0</v>
      </c>
      <c r="G15" s="5" t="n">
        <f si="3" t="shared"/>
        <v>2013.0</v>
      </c>
      <c r="H15" s="5" t="n">
        <f si="3" t="shared"/>
        <v>3491.0</v>
      </c>
      <c r="I15" s="5" t="n">
        <f si="3" t="shared"/>
        <v>2778.0</v>
      </c>
      <c r="J15" s="5" t="n">
        <f si="3" t="shared"/>
        <v>1198.0</v>
      </c>
      <c r="K15" s="5" t="n">
        <f si="3" t="shared"/>
        <v>631.0</v>
      </c>
      <c r="L15" s="5" t="n">
        <f si="3" t="shared"/>
        <v>556.0</v>
      </c>
      <c r="M15" s="5" t="n">
        <f si="3" t="shared"/>
        <v>2553.0</v>
      </c>
      <c r="N15" s="5" t="n">
        <f ref="N15" si="4" t="shared">N16-N9-N10-N11-N12-N13-N14</f>
        <v>15234.0</v>
      </c>
      <c r="O15" s="5" t="n">
        <f>O16-O9-O10-O11-O12-O13-O14</f>
        <v>1034392.0</v>
      </c>
      <c r="P15" s="5" t="n">
        <f>P16-P9-P10-P11-P12-P13-P14</f>
        <v>167325.0</v>
      </c>
      <c r="Q15" s="11" t="n">
        <f si="2" t="shared"/>
        <v>12681.0</v>
      </c>
      <c r="R15" s="6" t="n">
        <f si="0" t="shared"/>
        <v>13.194937307783297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35520.0</v>
      </c>
      <c r="E16" s="5" t="n">
        <v>64513.0</v>
      </c>
      <c r="F16" s="5" t="n">
        <v>177785.0</v>
      </c>
      <c r="G16" s="5" t="n">
        <v>219495.0</v>
      </c>
      <c r="H16" s="5" t="n">
        <v>348239.0</v>
      </c>
      <c r="I16" s="5" t="n">
        <v>236201.0</v>
      </c>
      <c r="J16" s="5" t="n">
        <v>38395.0</v>
      </c>
      <c r="K16" s="5" t="n">
        <v>29529.0</v>
      </c>
      <c r="L16" s="5" t="n">
        <v>23248.0</v>
      </c>
      <c r="M16" s="5" t="n">
        <v>305850.0</v>
      </c>
      <c r="N16" s="11" t="n">
        <f ref="N16:N48" si="5" t="shared">SUM(D16:M16)</f>
        <v>1478775.0</v>
      </c>
      <c r="O16" s="5" t="n">
        <v>2.5087964E8</v>
      </c>
      <c r="P16" s="5" t="n">
        <v>1.0143075E7</v>
      </c>
      <c r="Q16" s="11" t="n">
        <f si="2" t="shared"/>
        <v>1172925.0</v>
      </c>
      <c r="R16" s="6" t="n">
        <f si="0" t="shared"/>
        <v>8.647675682588401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2603.0</v>
      </c>
      <c r="E17" s="5" t="n">
        <f ref="E17:M17" si="6" t="shared">E18-E16-E3-E4-E5-E6-E7-E8</f>
        <v>7365.0</v>
      </c>
      <c r="F17" s="5" t="n">
        <f si="6" t="shared"/>
        <v>8719.0</v>
      </c>
      <c r="G17" s="5" t="n">
        <f si="6" t="shared"/>
        <v>6156.0</v>
      </c>
      <c r="H17" s="5" t="n">
        <f si="6" t="shared"/>
        <v>6469.0</v>
      </c>
      <c r="I17" s="5" t="n">
        <f si="6" t="shared"/>
        <v>3676.0</v>
      </c>
      <c r="J17" s="5" t="n">
        <f si="6" t="shared"/>
        <v>1247.0</v>
      </c>
      <c r="K17" s="5" t="n">
        <f si="6" t="shared"/>
        <v>736.0</v>
      </c>
      <c r="L17" s="5" t="n">
        <f si="6" t="shared"/>
        <v>409.0</v>
      </c>
      <c r="M17" s="5" t="n">
        <f si="6" t="shared"/>
        <v>2742.0</v>
      </c>
      <c r="N17" s="11" t="n">
        <f si="5" t="shared"/>
        <v>40122.0</v>
      </c>
      <c r="O17" s="5" t="n">
        <f>O18-O16-O3-O4-O5-O6-O7-O8</f>
        <v>963714.0</v>
      </c>
      <c r="P17" s="5" t="n">
        <f>P18-P16-P3-P4-P5-P6-P7-P8</f>
        <v>236827.0</v>
      </c>
      <c r="Q17" s="11" t="n">
        <f si="2" t="shared"/>
        <v>37380.0</v>
      </c>
      <c r="R17" s="6" t="n">
        <f si="0" t="shared"/>
        <v>6.335660781166399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135681.0</v>
      </c>
      <c r="E18" s="5" t="n">
        <v>508255.0</v>
      </c>
      <c r="F18" s="5" t="n">
        <v>1024797.0</v>
      </c>
      <c r="G18" s="5" t="n">
        <v>676370.0</v>
      </c>
      <c r="H18" s="5" t="n">
        <v>731831.0</v>
      </c>
      <c r="I18" s="5" t="n">
        <v>384444.0</v>
      </c>
      <c r="J18" s="5" t="n">
        <v>90828.0</v>
      </c>
      <c r="K18" s="5" t="n">
        <v>60083.0</v>
      </c>
      <c r="L18" s="5" t="n">
        <v>44850.0</v>
      </c>
      <c r="M18" s="5" t="n">
        <v>501596.0</v>
      </c>
      <c r="N18" s="11" t="n">
        <f si="5" t="shared"/>
        <v>4158735.0</v>
      </c>
      <c r="O18" s="5" t="n">
        <v>2.8129539E8</v>
      </c>
      <c r="P18" s="5" t="n">
        <v>2.3401221E7</v>
      </c>
      <c r="Q18" s="11" t="n">
        <f si="2" t="shared"/>
        <v>3657139.0</v>
      </c>
      <c r="R18" s="6" t="n">
        <f si="0" t="shared"/>
        <v>6.398778115898794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5784.0</v>
      </c>
      <c r="E19" s="5" t="n">
        <v>4867.0</v>
      </c>
      <c r="F19" s="5" t="n">
        <v>7779.0</v>
      </c>
      <c r="G19" s="5" t="n">
        <v>7609.0</v>
      </c>
      <c r="H19" s="5" t="n">
        <v>12851.0</v>
      </c>
      <c r="I19" s="5" t="n">
        <v>12721.0</v>
      </c>
      <c r="J19" s="5" t="n">
        <v>6507.0</v>
      </c>
      <c r="K19" s="5" t="n">
        <v>2780.0</v>
      </c>
      <c r="L19" s="5" t="n">
        <v>1310.0</v>
      </c>
      <c r="M19" s="5" t="n">
        <v>10053.0</v>
      </c>
      <c r="N19" s="11" t="n">
        <f si="5" t="shared"/>
        <v>72261.0</v>
      </c>
      <c r="O19" s="5" t="n">
        <v>1340735.0</v>
      </c>
      <c r="P19" s="5" t="n">
        <v>638676.0</v>
      </c>
      <c r="Q19" s="11" t="n">
        <f si="2" t="shared"/>
        <v>62208.0</v>
      </c>
      <c r="R19" s="6" t="n">
        <f si="0" t="shared"/>
        <v>10.266782407407407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35625.0</v>
      </c>
      <c r="E20" s="5" t="n">
        <v>27445.0</v>
      </c>
      <c r="F20" s="5" t="n">
        <v>40475.0</v>
      </c>
      <c r="G20" s="5" t="n">
        <v>37514.0</v>
      </c>
      <c r="H20" s="5" t="n">
        <v>80684.0</v>
      </c>
      <c r="I20" s="5" t="n">
        <v>92351.0</v>
      </c>
      <c r="J20" s="5" t="n">
        <v>39287.0</v>
      </c>
      <c r="K20" s="5" t="n">
        <v>17965.0</v>
      </c>
      <c r="L20" s="5" t="n">
        <v>8158.0</v>
      </c>
      <c r="M20" s="5" t="n">
        <v>49774.0</v>
      </c>
      <c r="N20" s="11" t="n">
        <f si="5" t="shared"/>
        <v>429278.0</v>
      </c>
      <c r="O20" s="5" t="n">
        <v>6829294.0</v>
      </c>
      <c r="P20" s="5" t="n">
        <v>4063809.0</v>
      </c>
      <c r="Q20" s="11" t="n">
        <f si="2" t="shared"/>
        <v>379504.0</v>
      </c>
      <c r="R20" s="6" t="n">
        <f si="0" t="shared"/>
        <v>10.70821124415026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149.0</v>
      </c>
      <c r="E21" s="5" t="n">
        <v>206.0</v>
      </c>
      <c r="F21" s="5" t="n">
        <v>277.0</v>
      </c>
      <c r="G21" s="5" t="n">
        <v>197.0</v>
      </c>
      <c r="H21" s="5" t="n">
        <v>524.0</v>
      </c>
      <c r="I21" s="5" t="n">
        <v>358.0</v>
      </c>
      <c r="J21" s="5" t="n">
        <v>261.0</v>
      </c>
      <c r="K21" s="5" t="n">
        <v>151.0</v>
      </c>
      <c r="L21" s="5" t="n">
        <v>90.0</v>
      </c>
      <c r="M21" s="5" t="n">
        <v>510.0</v>
      </c>
      <c r="N21" s="11" t="n">
        <f si="5" t="shared"/>
        <v>2723.0</v>
      </c>
      <c r="O21" s="5" t="n">
        <v>94912.0</v>
      </c>
      <c r="P21" s="5" t="n">
        <v>28530.0</v>
      </c>
      <c r="Q21" s="11" t="n">
        <f si="2" t="shared"/>
        <v>2213.0</v>
      </c>
      <c r="R21" s="6" t="n">
        <f si="0" t="shared"/>
        <v>12.89200180750113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150.0</v>
      </c>
      <c r="E22" s="5" t="n">
        <v>154.0</v>
      </c>
      <c r="F22" s="5" t="n">
        <v>243.0</v>
      </c>
      <c r="G22" s="5" t="n">
        <v>205.0</v>
      </c>
      <c r="H22" s="5" t="n">
        <v>502.0</v>
      </c>
      <c r="I22" s="5" t="n">
        <v>475.0</v>
      </c>
      <c r="J22" s="5" t="n">
        <v>294.0</v>
      </c>
      <c r="K22" s="5" t="n">
        <v>190.0</v>
      </c>
      <c r="L22" s="5" t="n">
        <v>117.0</v>
      </c>
      <c r="M22" s="5" t="n">
        <v>363.0</v>
      </c>
      <c r="N22" s="11" t="n">
        <f si="5" t="shared"/>
        <v>2693.0</v>
      </c>
      <c r="O22" s="5" t="n">
        <v>116590.0</v>
      </c>
      <c r="P22" s="5" t="n">
        <v>33800.0</v>
      </c>
      <c r="Q22" s="11" t="n">
        <f si="2" t="shared"/>
        <v>2330.0</v>
      </c>
      <c r="R22" s="6" t="n">
        <f si="0" t="shared"/>
        <v>14.506437768240342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20.0</v>
      </c>
      <c r="E23" s="5" t="n">
        <v>48.0</v>
      </c>
      <c r="F23" s="5" t="n">
        <v>73.0</v>
      </c>
      <c r="G23" s="5" t="n">
        <v>36.0</v>
      </c>
      <c r="H23" s="5" t="n">
        <v>119.0</v>
      </c>
      <c r="I23" s="5" t="n">
        <v>142.0</v>
      </c>
      <c r="J23" s="5" t="n">
        <v>97.0</v>
      </c>
      <c r="K23" s="5" t="n">
        <v>67.0</v>
      </c>
      <c r="L23" s="5" t="n">
        <v>27.0</v>
      </c>
      <c r="M23" s="5" t="n">
        <v>95.0</v>
      </c>
      <c r="N23" s="11" t="n">
        <f si="5" t="shared"/>
        <v>724.0</v>
      </c>
      <c r="O23" s="5" t="n">
        <v>29111.0</v>
      </c>
      <c r="P23" s="5" t="n">
        <v>9728.0</v>
      </c>
      <c r="Q23" s="11" t="n">
        <f si="2" t="shared"/>
        <v>629.0</v>
      </c>
      <c r="R23" s="6" t="n">
        <f si="0" t="shared"/>
        <v>15.465818759936408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344.0</v>
      </c>
      <c r="E24" s="5" t="n">
        <f ref="E24:M24" si="7" t="shared">E25-E19-E20-E21-E22-E23</f>
        <v>383.0</v>
      </c>
      <c r="F24" s="5" t="n">
        <f si="7" t="shared"/>
        <v>513.0</v>
      </c>
      <c r="G24" s="5" t="n">
        <f si="7" t="shared"/>
        <v>487.0</v>
      </c>
      <c r="H24" s="5" t="n">
        <f si="7" t="shared"/>
        <v>800.0</v>
      </c>
      <c r="I24" s="5" t="n">
        <f si="7" t="shared"/>
        <v>1030.0</v>
      </c>
      <c r="J24" s="5" t="n">
        <f si="7" t="shared"/>
        <v>788.0</v>
      </c>
      <c r="K24" s="5" t="n">
        <f si="7" t="shared"/>
        <v>545.0</v>
      </c>
      <c r="L24" s="5" t="n">
        <f si="7" t="shared"/>
        <v>459.0</v>
      </c>
      <c r="M24" s="5" t="n">
        <f si="7" t="shared"/>
        <v>2516.0</v>
      </c>
      <c r="N24" s="11" t="n">
        <f si="5" t="shared"/>
        <v>7865.0</v>
      </c>
      <c r="O24" s="5" t="n">
        <f>O25-O19-O20-O21-O22-O23</f>
        <v>934674.0</v>
      </c>
      <c r="P24" s="5" t="n">
        <f>P25-P19-P20-P21-P22-P23</f>
        <v>97721.0</v>
      </c>
      <c r="Q24" s="11" t="n">
        <f si="2" t="shared"/>
        <v>5349.0</v>
      </c>
      <c r="R24" s="6" t="n">
        <f si="0" t="shared"/>
        <v>18.269022247149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42072.0</v>
      </c>
      <c r="E25" s="5" t="n">
        <v>33103.0</v>
      </c>
      <c r="F25" s="5" t="n">
        <v>49360.0</v>
      </c>
      <c r="G25" s="5" t="n">
        <v>46048.0</v>
      </c>
      <c r="H25" s="5" t="n">
        <v>95480.0</v>
      </c>
      <c r="I25" s="5" t="n">
        <v>107077.0</v>
      </c>
      <c r="J25" s="5" t="n">
        <v>47234.0</v>
      </c>
      <c r="K25" s="5" t="n">
        <v>21698.0</v>
      </c>
      <c r="L25" s="5" t="n">
        <v>10161.0</v>
      </c>
      <c r="M25" s="5" t="n">
        <v>63311.0</v>
      </c>
      <c r="N25" s="11" t="n">
        <f si="5" t="shared"/>
        <v>515544.0</v>
      </c>
      <c r="O25" s="5" t="n">
        <v>9345316.0</v>
      </c>
      <c r="P25" s="5" t="n">
        <v>4872264.0</v>
      </c>
      <c r="Q25" s="11" t="n">
        <f si="2" t="shared"/>
        <v>452233.0</v>
      </c>
      <c r="R25" s="6" t="n">
        <f si="0" t="shared"/>
        <v>10.773791386298656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299.0</v>
      </c>
      <c r="E26" s="5" t="n">
        <v>288.0</v>
      </c>
      <c r="F26" s="5" t="n">
        <v>359.0</v>
      </c>
      <c r="G26" s="5" t="n">
        <v>348.0</v>
      </c>
      <c r="H26" s="5" t="n">
        <v>668.0</v>
      </c>
      <c r="I26" s="5" t="n">
        <v>1209.0</v>
      </c>
      <c r="J26" s="5" t="n">
        <v>627.0</v>
      </c>
      <c r="K26" s="5" t="n">
        <v>370.0</v>
      </c>
      <c r="L26" s="5" t="n">
        <v>194.0</v>
      </c>
      <c r="M26" s="5" t="n">
        <v>643.0</v>
      </c>
      <c r="N26" s="11" t="n">
        <f si="5" t="shared"/>
        <v>5005.0</v>
      </c>
      <c r="O26" s="5" t="n">
        <v>121652.0</v>
      </c>
      <c r="P26" s="5" t="n">
        <v>64377.0</v>
      </c>
      <c r="Q26" s="11" t="n">
        <f si="2" t="shared"/>
        <v>4362.0</v>
      </c>
      <c r="R26" s="6" t="n">
        <f si="0" t="shared"/>
        <v>14.758596973865199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1489.0</v>
      </c>
      <c r="E27" s="5" t="n">
        <v>1946.0</v>
      </c>
      <c r="F27" s="5" t="n">
        <v>2226.0</v>
      </c>
      <c r="G27" s="5" t="n">
        <v>2047.0</v>
      </c>
      <c r="H27" s="5" t="n">
        <v>4677.0</v>
      </c>
      <c r="I27" s="5" t="n">
        <v>7804.0</v>
      </c>
      <c r="J27" s="5" t="n">
        <v>4146.0</v>
      </c>
      <c r="K27" s="5" t="n">
        <v>2346.0</v>
      </c>
      <c r="L27" s="5" t="n">
        <v>1315.0</v>
      </c>
      <c r="M27" s="5" t="n">
        <v>4656.0</v>
      </c>
      <c r="N27" s="11" t="n">
        <f si="5" t="shared"/>
        <v>32652.0</v>
      </c>
      <c r="O27" s="5" t="n">
        <v>886007.0</v>
      </c>
      <c r="P27" s="5" t="n">
        <v>424167.0</v>
      </c>
      <c r="Q27" s="11" t="n">
        <f si="2" t="shared"/>
        <v>27996.0</v>
      </c>
      <c r="R27" s="6" t="n">
        <f si="0" t="shared"/>
        <v>15.15098585512216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4162.0</v>
      </c>
      <c r="E28" s="5" t="n">
        <v>2597.0</v>
      </c>
      <c r="F28" s="5" t="n">
        <v>3451.0</v>
      </c>
      <c r="G28" s="5" t="n">
        <v>2873.0</v>
      </c>
      <c r="H28" s="5" t="n">
        <v>6266.0</v>
      </c>
      <c r="I28" s="5" t="n">
        <v>9828.0</v>
      </c>
      <c r="J28" s="5" t="n">
        <v>5244.0</v>
      </c>
      <c r="K28" s="5" t="n">
        <v>1830.0</v>
      </c>
      <c r="L28" s="5" t="n">
        <v>967.0</v>
      </c>
      <c r="M28" s="5" t="n">
        <v>12131.0</v>
      </c>
      <c r="N28" s="11" t="n">
        <f si="5" t="shared"/>
        <v>49349.0</v>
      </c>
      <c r="O28" s="5" t="n">
        <v>715509.0</v>
      </c>
      <c r="P28" s="5" t="n">
        <v>439783.0</v>
      </c>
      <c r="Q28" s="11" t="n">
        <f si="2" t="shared"/>
        <v>37218.0</v>
      </c>
      <c r="R28" s="6" t="n">
        <f si="0" t="shared"/>
        <v>11.816406040088129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855.0</v>
      </c>
      <c r="E29" s="5" t="n">
        <v>1119.0</v>
      </c>
      <c r="F29" s="5" t="n">
        <v>1289.0</v>
      </c>
      <c r="G29" s="5" t="n">
        <v>801.0</v>
      </c>
      <c r="H29" s="5" t="n">
        <v>1881.0</v>
      </c>
      <c r="I29" s="5" t="n">
        <v>1959.0</v>
      </c>
      <c r="J29" s="5" t="n">
        <v>750.0</v>
      </c>
      <c r="K29" s="5" t="n">
        <v>467.0</v>
      </c>
      <c r="L29" s="5" t="n">
        <v>307.0</v>
      </c>
      <c r="M29" s="5" t="n">
        <v>1931.0</v>
      </c>
      <c r="N29" s="11" t="n">
        <f si="5" t="shared"/>
        <v>11359.0</v>
      </c>
      <c r="O29" s="5" t="n">
        <v>232548.0</v>
      </c>
      <c r="P29" s="5" t="n">
        <v>101882.0</v>
      </c>
      <c r="Q29" s="11" t="n">
        <f si="2" t="shared"/>
        <v>9428.0</v>
      </c>
      <c r="R29" s="6" t="n">
        <f si="0" t="shared"/>
        <v>10.806321595248196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997.0</v>
      </c>
      <c r="E30" s="5" t="n">
        <v>978.0</v>
      </c>
      <c r="F30" s="5" t="n">
        <v>1307.0</v>
      </c>
      <c r="G30" s="5" t="n">
        <v>1256.0</v>
      </c>
      <c r="H30" s="5" t="n">
        <v>2671.0</v>
      </c>
      <c r="I30" s="5" t="n">
        <v>3517.0</v>
      </c>
      <c r="J30" s="5" t="n">
        <v>2218.0</v>
      </c>
      <c r="K30" s="5" t="n">
        <v>747.0</v>
      </c>
      <c r="L30" s="5" t="n">
        <v>327.0</v>
      </c>
      <c r="M30" s="5" t="n">
        <v>1768.0</v>
      </c>
      <c r="N30" s="11" t="n">
        <f si="5" t="shared"/>
        <v>15786.0</v>
      </c>
      <c r="O30" s="5" t="n">
        <v>257220.0</v>
      </c>
      <c r="P30" s="5" t="n">
        <v>169478.0</v>
      </c>
      <c r="Q30" s="11" t="n">
        <f si="2" t="shared"/>
        <v>14018.0</v>
      </c>
      <c r="R30" s="6" t="n">
        <f si="0" t="shared"/>
        <v>12.090027108003994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429.0</v>
      </c>
      <c r="E31" s="5" t="n">
        <v>567.0</v>
      </c>
      <c r="F31" s="5" t="n">
        <v>658.0</v>
      </c>
      <c r="G31" s="5" t="n">
        <v>633.0</v>
      </c>
      <c r="H31" s="5" t="n">
        <v>1365.0</v>
      </c>
      <c r="I31" s="5" t="n">
        <v>1950.0</v>
      </c>
      <c r="J31" s="5" t="n">
        <v>952.0</v>
      </c>
      <c r="K31" s="5" t="n">
        <v>314.0</v>
      </c>
      <c r="L31" s="5" t="n">
        <v>135.0</v>
      </c>
      <c r="M31" s="5" t="n">
        <v>704.0</v>
      </c>
      <c r="N31" s="11" t="n">
        <f si="5" t="shared"/>
        <v>7707.0</v>
      </c>
      <c r="O31" s="5" t="n">
        <v>113907.0</v>
      </c>
      <c r="P31" s="5" t="n">
        <v>79478.0</v>
      </c>
      <c r="Q31" s="11" t="n">
        <f si="2" t="shared"/>
        <v>7003.0</v>
      </c>
      <c r="R31" s="6" t="n">
        <f si="0" t="shared"/>
        <v>11.3491360845352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517.0</v>
      </c>
      <c r="E32" s="5" t="n">
        <v>604.0</v>
      </c>
      <c r="F32" s="5" t="n">
        <v>729.0</v>
      </c>
      <c r="G32" s="5" t="n">
        <v>630.0</v>
      </c>
      <c r="H32" s="5" t="n">
        <v>1297.0</v>
      </c>
      <c r="I32" s="5" t="n">
        <v>1702.0</v>
      </c>
      <c r="J32" s="5" t="n">
        <v>756.0</v>
      </c>
      <c r="K32" s="5" t="n">
        <v>517.0</v>
      </c>
      <c r="L32" s="5" t="n">
        <v>249.0</v>
      </c>
      <c r="M32" s="5" t="n">
        <v>1058.0</v>
      </c>
      <c r="N32" s="11" t="n">
        <f si="5" t="shared"/>
        <v>8059.0</v>
      </c>
      <c r="O32" s="5" t="n">
        <v>184093.0</v>
      </c>
      <c r="P32" s="5" t="n">
        <v>89452.0</v>
      </c>
      <c r="Q32" s="11" t="n">
        <f si="2" t="shared"/>
        <v>7001.0</v>
      </c>
      <c r="R32" s="6" t="n">
        <f si="0" t="shared"/>
        <v>12.777031852592486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3980.0</v>
      </c>
      <c r="E33" s="5" t="n">
        <v>2898.0</v>
      </c>
      <c r="F33" s="5" t="n">
        <v>4313.0</v>
      </c>
      <c r="G33" s="5" t="n">
        <v>3959.0</v>
      </c>
      <c r="H33" s="5" t="n">
        <v>7185.0</v>
      </c>
      <c r="I33" s="5" t="n">
        <v>7667.0</v>
      </c>
      <c r="J33" s="5" t="n">
        <v>4364.0</v>
      </c>
      <c r="K33" s="5" t="n">
        <v>2749.0</v>
      </c>
      <c r="L33" s="5" t="n">
        <v>1289.0</v>
      </c>
      <c r="M33" s="5" t="n">
        <v>6203.0</v>
      </c>
      <c r="N33" s="11" t="n">
        <f si="5" t="shared"/>
        <v>44607.0</v>
      </c>
      <c r="O33" s="5" t="n">
        <v>1119881.0</v>
      </c>
      <c r="P33" s="5" t="n">
        <v>473286.0</v>
      </c>
      <c r="Q33" s="11" t="n">
        <f si="2" t="shared"/>
        <v>38404.0</v>
      </c>
      <c r="R33" s="6" t="n">
        <f si="0" t="shared"/>
        <v>12.323872513279866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482.0</v>
      </c>
      <c r="E34" s="5" t="n">
        <v>413.0</v>
      </c>
      <c r="F34" s="5" t="n">
        <v>523.0</v>
      </c>
      <c r="G34" s="5" t="n">
        <v>469.0</v>
      </c>
      <c r="H34" s="5" t="n">
        <v>814.0</v>
      </c>
      <c r="I34" s="5" t="n">
        <v>1332.0</v>
      </c>
      <c r="J34" s="5" t="n">
        <v>669.0</v>
      </c>
      <c r="K34" s="5" t="n">
        <v>288.0</v>
      </c>
      <c r="L34" s="5" t="n">
        <v>118.0</v>
      </c>
      <c r="M34" s="5" t="n">
        <v>1436.0</v>
      </c>
      <c r="N34" s="11" t="n">
        <f si="5" t="shared"/>
        <v>6544.0</v>
      </c>
      <c r="O34" s="5" t="n">
        <v>99584.0</v>
      </c>
      <c r="P34" s="5" t="n">
        <v>59519.0</v>
      </c>
      <c r="Q34" s="11" t="n">
        <f si="2" t="shared"/>
        <v>5108.0</v>
      </c>
      <c r="R34" s="6" t="n">
        <f si="0" t="shared"/>
        <v>11.65211433046202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225.0</v>
      </c>
      <c r="E35" s="5" t="n">
        <v>90.0</v>
      </c>
      <c r="F35" s="5" t="n">
        <v>96.0</v>
      </c>
      <c r="G35" s="5" t="n">
        <v>59.0</v>
      </c>
      <c r="H35" s="5" t="n">
        <v>142.0</v>
      </c>
      <c r="I35" s="5" t="n">
        <v>154.0</v>
      </c>
      <c r="J35" s="5" t="n">
        <v>59.0</v>
      </c>
      <c r="K35" s="5" t="n">
        <v>30.0</v>
      </c>
      <c r="L35" s="5" t="n">
        <v>17.0</v>
      </c>
      <c r="M35" s="5" t="n">
        <v>226.0</v>
      </c>
      <c r="N35" s="11" t="n">
        <f si="5" t="shared"/>
        <v>1098.0</v>
      </c>
      <c r="O35" s="5" t="n">
        <v>14037.0</v>
      </c>
      <c r="P35" s="5" t="n">
        <v>7148.0</v>
      </c>
      <c r="Q35" s="11" t="n">
        <f si="2" t="shared"/>
        <v>872.0</v>
      </c>
      <c r="R35" s="6" t="n">
        <f si="0" t="shared"/>
        <v>8.197247706422019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217.0</v>
      </c>
      <c r="E36" s="5" t="n">
        <v>265.0</v>
      </c>
      <c r="F36" s="5" t="n">
        <v>403.0</v>
      </c>
      <c r="G36" s="5" t="n">
        <v>379.0</v>
      </c>
      <c r="H36" s="5" t="n">
        <v>845.0</v>
      </c>
      <c r="I36" s="5" t="n">
        <v>1095.0</v>
      </c>
      <c r="J36" s="5" t="n">
        <v>589.0</v>
      </c>
      <c r="K36" s="5" t="n">
        <v>262.0</v>
      </c>
      <c r="L36" s="5" t="n">
        <v>135.0</v>
      </c>
      <c r="M36" s="5" t="n">
        <v>282.0</v>
      </c>
      <c r="N36" s="11" t="n">
        <f si="5" t="shared"/>
        <v>4472.0</v>
      </c>
      <c r="O36" s="5" t="n">
        <v>89790.0</v>
      </c>
      <c r="P36" s="5" t="n">
        <v>54471.0</v>
      </c>
      <c r="Q36" s="11" t="n">
        <f si="2" t="shared"/>
        <v>4190.0</v>
      </c>
      <c r="R36" s="6" t="n">
        <f si="0" t="shared"/>
        <v>13.000238663484486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234.0</v>
      </c>
      <c r="E37" s="5" t="n">
        <v>210.0</v>
      </c>
      <c r="F37" s="5" t="n">
        <v>286.0</v>
      </c>
      <c r="G37" s="5" t="n">
        <v>302.0</v>
      </c>
      <c r="H37" s="5" t="n">
        <v>852.0</v>
      </c>
      <c r="I37" s="5" t="n">
        <v>631.0</v>
      </c>
      <c r="J37" s="5" t="n">
        <v>428.0</v>
      </c>
      <c r="K37" s="5" t="n">
        <v>351.0</v>
      </c>
      <c r="L37" s="5" t="n">
        <v>243.0</v>
      </c>
      <c r="M37" s="5" t="n">
        <v>987.0</v>
      </c>
      <c r="N37" s="11" t="n">
        <f si="5" t="shared"/>
        <v>4524.0</v>
      </c>
      <c r="O37" s="5" t="n">
        <v>281762.0</v>
      </c>
      <c r="P37" s="5" t="n">
        <v>58718.0</v>
      </c>
      <c r="Q37" s="11" t="n">
        <f si="2" t="shared"/>
        <v>3537.0</v>
      </c>
      <c r="R37" s="6" t="n">
        <f si="0" t="shared"/>
        <v>16.601074356799547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2721.0</v>
      </c>
      <c r="E38" s="5" t="n">
        <f ref="E38:M38" si="8" t="shared">E39-E26-E27-E28-E29-E30-E31-E32-E33-E34-E35-E36-E37</f>
        <v>2220.0</v>
      </c>
      <c r="F38" s="5" t="n">
        <f si="8" t="shared"/>
        <v>3038.0</v>
      </c>
      <c r="G38" s="5" t="n">
        <f si="8" t="shared"/>
        <v>2833.0</v>
      </c>
      <c r="H38" s="5" t="n">
        <f si="8" t="shared"/>
        <v>5923.0</v>
      </c>
      <c r="I38" s="5" t="n">
        <f si="8" t="shared"/>
        <v>6964.0</v>
      </c>
      <c r="J38" s="5" t="n">
        <f si="8" t="shared"/>
        <v>3616.0</v>
      </c>
      <c r="K38" s="5" t="n">
        <f si="8" t="shared"/>
        <v>2398.0</v>
      </c>
      <c r="L38" s="5" t="n">
        <f si="8" t="shared"/>
        <v>1116.0</v>
      </c>
      <c r="M38" s="5" t="n">
        <f si="8" t="shared"/>
        <v>6879.0</v>
      </c>
      <c r="N38" s="11" t="n">
        <f si="5" t="shared"/>
        <v>37708.0</v>
      </c>
      <c r="O38" s="5" t="n">
        <f>O39-O26-O27-O28-O29-O30-O31-O32-O33-O34-O35-O36-O37</f>
        <v>970101.0</v>
      </c>
      <c r="P38" s="5" t="n">
        <f>P39-P26-P27-P28-P29-P30-P31-P32-P33-P34-P35-P36-P37</f>
        <v>406078.0</v>
      </c>
      <c r="Q38" s="11" t="n">
        <f si="2" t="shared"/>
        <v>30829.0</v>
      </c>
      <c r="R38" s="6" t="n">
        <f si="0" t="shared"/>
        <v>13.171948490058062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16607.0</v>
      </c>
      <c r="E39" s="5" t="n">
        <v>14195.0</v>
      </c>
      <c r="F39" s="5" t="n">
        <v>18678.0</v>
      </c>
      <c r="G39" s="5" t="n">
        <v>16589.0</v>
      </c>
      <c r="H39" s="5" t="n">
        <v>34586.0</v>
      </c>
      <c r="I39" s="5" t="n">
        <v>45812.0</v>
      </c>
      <c r="J39" s="5" t="n">
        <v>24418.0</v>
      </c>
      <c r="K39" s="5" t="n">
        <v>12669.0</v>
      </c>
      <c r="L39" s="5" t="n">
        <v>6412.0</v>
      </c>
      <c r="M39" s="5" t="n">
        <v>38904.0</v>
      </c>
      <c r="N39" s="11" t="n">
        <f si="5" t="shared"/>
        <v>228870.0</v>
      </c>
      <c r="O39" s="5" t="n">
        <v>5086091.0</v>
      </c>
      <c r="P39" s="5" t="n">
        <v>2427837.0</v>
      </c>
      <c r="Q39" s="11" t="n">
        <f si="2" t="shared"/>
        <v>189966.0</v>
      </c>
      <c r="R39" s="6" t="n">
        <f si="0" t="shared"/>
        <v>12.780376488424244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4506.0</v>
      </c>
      <c r="E40" s="5" t="n">
        <v>3734.0</v>
      </c>
      <c r="F40" s="5" t="n">
        <v>6025.0</v>
      </c>
      <c r="G40" s="5" t="n">
        <v>6614.0</v>
      </c>
      <c r="H40" s="5" t="n">
        <v>14645.0</v>
      </c>
      <c r="I40" s="5" t="n">
        <v>15931.0</v>
      </c>
      <c r="J40" s="5" t="n">
        <v>5816.0</v>
      </c>
      <c r="K40" s="5" t="n">
        <v>2078.0</v>
      </c>
      <c r="L40" s="5" t="n">
        <v>710.0</v>
      </c>
      <c r="M40" s="5" t="n">
        <v>9446.0</v>
      </c>
      <c r="N40" s="11" t="n">
        <f si="5" t="shared"/>
        <v>69505.0</v>
      </c>
      <c r="O40" s="5" t="n">
        <v>814324.0</v>
      </c>
      <c r="P40" s="5" t="n">
        <v>578266.0</v>
      </c>
      <c r="Q40" s="11" t="n">
        <f si="2" t="shared"/>
        <v>60059.0</v>
      </c>
      <c r="R40" s="6" t="n">
        <f si="0" t="shared"/>
        <v>9.628298839474517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627.0</v>
      </c>
      <c r="E41" s="5" t="n">
        <v>619.0</v>
      </c>
      <c r="F41" s="5" t="n">
        <v>939.0</v>
      </c>
      <c r="G41" s="5" t="n">
        <v>925.0</v>
      </c>
      <c r="H41" s="5" t="n">
        <v>2057.0</v>
      </c>
      <c r="I41" s="5" t="n">
        <v>2432.0</v>
      </c>
      <c r="J41" s="5" t="n">
        <v>1207.0</v>
      </c>
      <c r="K41" s="5" t="n">
        <v>560.0</v>
      </c>
      <c r="L41" s="5" t="n">
        <v>216.0</v>
      </c>
      <c r="M41" s="5" t="n">
        <v>1528.0</v>
      </c>
      <c r="N41" s="11" t="n">
        <f si="5" t="shared"/>
        <v>11110.0</v>
      </c>
      <c r="O41" s="5" t="n">
        <v>218977.0</v>
      </c>
      <c r="P41" s="5" t="n">
        <v>112695.0</v>
      </c>
      <c r="Q41" s="11" t="n">
        <f si="2" t="shared"/>
        <v>9582.0</v>
      </c>
      <c r="R41" s="6" t="n">
        <f si="0" t="shared"/>
        <v>11.76111458985598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145.0</v>
      </c>
      <c r="E42" s="5" t="n">
        <f ref="E42:M42" si="9" t="shared">E43-E40-E41</f>
        <v>50.0</v>
      </c>
      <c r="F42" s="5" t="n">
        <f si="9" t="shared"/>
        <v>83.0</v>
      </c>
      <c r="G42" s="5" t="n">
        <f si="9" t="shared"/>
        <v>97.0</v>
      </c>
      <c r="H42" s="5" t="n">
        <f si="9" t="shared"/>
        <v>194.0</v>
      </c>
      <c r="I42" s="5" t="n">
        <f si="9" t="shared"/>
        <v>198.0</v>
      </c>
      <c r="J42" s="5" t="n">
        <f si="9" t="shared"/>
        <v>209.0</v>
      </c>
      <c r="K42" s="5" t="n">
        <f si="9" t="shared"/>
        <v>91.0</v>
      </c>
      <c r="L42" s="5" t="n">
        <f si="9" t="shared"/>
        <v>39.0</v>
      </c>
      <c r="M42" s="5" t="n">
        <f si="9" t="shared"/>
        <v>255.0</v>
      </c>
      <c r="N42" s="11" t="n">
        <f si="5" t="shared"/>
        <v>1361.0</v>
      </c>
      <c r="O42" s="5" t="n">
        <f>O43-O40-O41</f>
        <v>98316.0</v>
      </c>
      <c r="P42" s="5" t="n">
        <f>P43-P40-P41</f>
        <v>15548.0</v>
      </c>
      <c r="Q42" s="11" t="n">
        <f si="2" t="shared"/>
        <v>1106.0</v>
      </c>
      <c r="R42" s="6" t="n">
        <f si="0" t="shared"/>
        <v>14.057866184448462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5278.0</v>
      </c>
      <c r="E43" s="5" t="n">
        <v>4403.0</v>
      </c>
      <c r="F43" s="5" t="n">
        <v>7047.0</v>
      </c>
      <c r="G43" s="5" t="n">
        <v>7636.0</v>
      </c>
      <c r="H43" s="5" t="n">
        <v>16896.0</v>
      </c>
      <c r="I43" s="5" t="n">
        <v>18561.0</v>
      </c>
      <c r="J43" s="5" t="n">
        <v>7232.0</v>
      </c>
      <c r="K43" s="5" t="n">
        <v>2729.0</v>
      </c>
      <c r="L43" s="5" t="n">
        <v>965.0</v>
      </c>
      <c r="M43" s="5" t="n">
        <v>11229.0</v>
      </c>
      <c r="N43" s="11" t="n">
        <f si="5" t="shared"/>
        <v>81976.0</v>
      </c>
      <c r="O43" s="5" t="n">
        <v>1131617.0</v>
      </c>
      <c r="P43" s="5" t="n">
        <v>706509.0</v>
      </c>
      <c r="Q43" s="11" t="n">
        <f si="2" t="shared"/>
        <v>70747.0</v>
      </c>
      <c r="R43" s="6" t="n">
        <f si="0" t="shared"/>
        <v>9.986416385147074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101.0</v>
      </c>
      <c r="E44" s="8" t="n">
        <v>83.0</v>
      </c>
      <c r="F44" s="8" t="n">
        <v>122.0</v>
      </c>
      <c r="G44" s="8" t="n">
        <v>104.0</v>
      </c>
      <c r="H44" s="8" t="n">
        <v>280.0</v>
      </c>
      <c r="I44" s="8" t="n">
        <v>385.0</v>
      </c>
      <c r="J44" s="8" t="n">
        <v>390.0</v>
      </c>
      <c r="K44" s="8" t="n">
        <v>351.0</v>
      </c>
      <c r="L44" s="8" t="n">
        <v>206.0</v>
      </c>
      <c r="M44" s="8" t="n">
        <v>1414.0</v>
      </c>
      <c r="N44" s="11" t="n">
        <f si="5" t="shared"/>
        <v>3436.0</v>
      </c>
      <c r="O44" s="8" t="n">
        <v>545274.0</v>
      </c>
      <c r="P44" s="8" t="n">
        <v>46995.0</v>
      </c>
      <c r="Q44" s="11" t="n">
        <f si="2" t="shared"/>
        <v>2022.0</v>
      </c>
      <c r="R44" s="6" t="n">
        <f si="0" t="shared"/>
        <v>23.241839762611274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56.0</v>
      </c>
      <c r="E45" s="8" t="n">
        <f ref="E45:M45" si="10" t="shared">E46-E44</f>
        <v>127.0</v>
      </c>
      <c r="F45" s="8" t="n">
        <f si="10" t="shared"/>
        <v>146.0</v>
      </c>
      <c r="G45" s="8" t="n">
        <f si="10" t="shared"/>
        <v>190.0</v>
      </c>
      <c r="H45" s="8" t="n">
        <f si="10" t="shared"/>
        <v>598.0</v>
      </c>
      <c r="I45" s="8" t="n">
        <f si="10" t="shared"/>
        <v>564.0</v>
      </c>
      <c r="J45" s="8" t="n">
        <f si="10" t="shared"/>
        <v>475.0</v>
      </c>
      <c r="K45" s="8" t="n">
        <f si="10" t="shared"/>
        <v>234.0</v>
      </c>
      <c r="L45" s="8" t="n">
        <f si="10" t="shared"/>
        <v>222.0</v>
      </c>
      <c r="M45" s="8" t="n">
        <f si="10" t="shared"/>
        <v>1193.0</v>
      </c>
      <c r="N45" s="11" t="n">
        <f si="5" t="shared"/>
        <v>3805.0</v>
      </c>
      <c r="O45" s="8" t="n">
        <f>O46-O44</f>
        <v>573868.0</v>
      </c>
      <c r="P45" s="8" t="n">
        <f>P46-P44</f>
        <v>50544.0</v>
      </c>
      <c r="Q45" s="11" t="n">
        <f si="2" t="shared"/>
        <v>2612.0</v>
      </c>
      <c r="R45" s="6" t="n">
        <f si="0" t="shared"/>
        <v>19.350689127105667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157.0</v>
      </c>
      <c r="E46" s="8" t="n">
        <v>210.0</v>
      </c>
      <c r="F46" s="8" t="n">
        <v>268.0</v>
      </c>
      <c r="G46" s="8" t="n">
        <v>294.0</v>
      </c>
      <c r="H46" s="8" t="n">
        <v>878.0</v>
      </c>
      <c r="I46" s="8" t="n">
        <v>949.0</v>
      </c>
      <c r="J46" s="8" t="n">
        <v>865.0</v>
      </c>
      <c r="K46" s="8" t="n">
        <v>585.0</v>
      </c>
      <c r="L46" s="8" t="n">
        <v>428.0</v>
      </c>
      <c r="M46" s="8" t="n">
        <v>2607.0</v>
      </c>
      <c r="N46" s="11" t="n">
        <f si="5" t="shared"/>
        <v>7241.0</v>
      </c>
      <c r="O46" s="8" t="n">
        <v>1119142.0</v>
      </c>
      <c r="P46" s="8" t="n">
        <v>97539.0</v>
      </c>
      <c r="Q46" s="11" t="n">
        <f si="2" t="shared"/>
        <v>4634.0</v>
      </c>
      <c r="R46" s="6" t="n">
        <f si="0" t="shared"/>
        <v>21.048554164868364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55.0</v>
      </c>
      <c r="E47" s="5" t="n">
        <v>147.0</v>
      </c>
      <c r="F47" s="5" t="n">
        <v>164.0</v>
      </c>
      <c r="G47" s="5" t="n">
        <v>124.0</v>
      </c>
      <c r="H47" s="5" t="n">
        <v>177.0</v>
      </c>
      <c r="I47" s="5" t="n">
        <v>133.0</v>
      </c>
      <c r="J47" s="5" t="n">
        <v>37.0</v>
      </c>
      <c r="K47" s="5" t="n">
        <v>29.0</v>
      </c>
      <c r="L47" s="5" t="n">
        <v>25.0</v>
      </c>
      <c r="M47" s="5" t="n">
        <v>165.0</v>
      </c>
      <c r="N47" s="11" t="n">
        <f si="5" t="shared"/>
        <v>1056.0</v>
      </c>
      <c r="O47" s="5" t="n">
        <v>46604.0</v>
      </c>
      <c r="P47" s="5" t="n">
        <v>7901.0</v>
      </c>
      <c r="Q47" s="11" t="n">
        <f si="2" t="shared"/>
        <v>891.0</v>
      </c>
      <c r="R47" s="6" t="n">
        <f si="0" t="shared"/>
        <v>8.867564534231201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199850.0</v>
      </c>
      <c r="E48" s="5" t="n">
        <f ref="E48:M48" si="11" t="shared">E47+E46+E43+E39+E25+E18</f>
        <v>560313.0</v>
      </c>
      <c r="F48" s="5" t="n">
        <f si="11" t="shared"/>
        <v>1100314.0</v>
      </c>
      <c r="G48" s="5" t="n">
        <f si="11" t="shared"/>
        <v>747061.0</v>
      </c>
      <c r="H48" s="5" t="n">
        <f si="11" t="shared"/>
        <v>879848.0</v>
      </c>
      <c r="I48" s="5" t="n">
        <f si="11" t="shared"/>
        <v>556976.0</v>
      </c>
      <c r="J48" s="5" t="n">
        <f si="11" t="shared"/>
        <v>170614.0</v>
      </c>
      <c r="K48" s="5" t="n">
        <f si="11" t="shared"/>
        <v>97793.0</v>
      </c>
      <c r="L48" s="5" t="n">
        <f si="11" t="shared"/>
        <v>62841.0</v>
      </c>
      <c r="M48" s="5" t="n">
        <f si="11" t="shared"/>
        <v>617812.0</v>
      </c>
      <c r="N48" s="11" t="n">
        <f si="5" t="shared"/>
        <v>4993422.0</v>
      </c>
      <c r="O48" s="5" t="n">
        <f>O47+O46+O43+O39+O25+O18</f>
        <v>2.9802416E8</v>
      </c>
      <c r="P48" s="5" t="n">
        <f>P47+P46+P43+P39+P25+P18</f>
        <v>3.1513271E7</v>
      </c>
      <c r="Q48" s="11" t="n">
        <f si="2" t="shared"/>
        <v>4375610.0</v>
      </c>
      <c r="R48" s="6" t="n">
        <f si="0" t="shared"/>
        <v>7.2020292027854405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4.002265380334368</v>
      </c>
      <c r="E49" s="6" t="n">
        <f ref="E49" si="13" t="shared">E48/$N$48*100</f>
        <v>11.221022377039233</v>
      </c>
      <c r="F49" s="6" t="n">
        <f ref="F49" si="14" t="shared">F48/$N$48*100</f>
        <v>22.035269600686664</v>
      </c>
      <c r="G49" s="6" t="n">
        <f ref="G49" si="15" t="shared">G48/$N$48*100</f>
        <v>14.960902563412425</v>
      </c>
      <c r="H49" s="6" t="n">
        <f ref="H49" si="16" t="shared">H48/$N$48*100</f>
        <v>17.620141057575346</v>
      </c>
      <c r="I49" s="6" t="n">
        <f ref="I49" si="17" t="shared">I48/$N$48*100</f>
        <v>11.154194458229247</v>
      </c>
      <c r="J49" s="6" t="n">
        <f ref="J49" si="18" t="shared">J48/$N$48*100</f>
        <v>3.4167751093338397</v>
      </c>
      <c r="K49" s="6" t="n">
        <f ref="K49" si="19" t="shared">K48/$N$48*100</f>
        <v>1.9584365190845074</v>
      </c>
      <c r="L49" s="6" t="n">
        <f ref="L49" si="20" t="shared">L48/$N$48*100</f>
        <v>1.2584756505658845</v>
      </c>
      <c r="M49" s="6" t="n">
        <f ref="M49" si="21" t="shared">M48/$N$48*100</f>
        <v>12.372517283738487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