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<sst xmlns="http://schemas.openxmlformats.org/spreadsheetml/2006/main" count="98" uniqueCount="56">
  <si>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</si>
  <si>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</si>
  <si>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</si>
  <si>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</si>
  <si>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</si>
  <si>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</si>
  <si>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</si>
  <si>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</si>
  <si>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</si>
  <si>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</si>
  <si>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</si>
  <si>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</si>
  <si>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</si>
  <si>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</si>
  <si>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</si>
  <si>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</si>
  <si>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</si>
  <si>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</si>
  <si>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</si>
  <si>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</si>
  <si>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</si>
  <si>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</si>
  <si>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</si>
  <si>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</si>
  <si>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</si>
  <si>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</si>
  <si>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</si>
  <si>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</si>
  <si>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</si>
  <si>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</si>
  <si>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</si>
  <si>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</si>
  <si>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</si>
  <si>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</si>
  <si>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</si>
  <si>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</si>
  <si>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</si>
  <si>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</si>
  <si>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</si>
  <si>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</si>
  <si>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</si>
  <si>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</si>
  <si>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</si>
  <si>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</si>
  <si>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</si>
  <si>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</si>
  <si>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</si>
  <si>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</si>
  <si>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</si>
  <si>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</si>
  <si>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</si>
  <si>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</si>
  <si>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</si>
  <si>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113年1至8月來臺旅客人次及成長率－按國籍分
Table 1-3 Visitor Arrivals by Nationality,
 January-August, 2024</t>
  </si>
  <si>
    <t>113年1至8月
Jan.-August., 2024</t>
  </si>
  <si>
    <t>112年1至8月
Jan.-August.,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</si>
</sst>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794865.0</v>
      </c>
      <c r="E3" s="4" t="n">
        <v>492260.0</v>
      </c>
      <c r="F3" s="5" t="n">
        <f>IF(E3=0,"-",(D3-E3)/E3*100)</f>
        <v>61.47259578271645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624044.0</v>
      </c>
      <c r="E4" s="4" t="n">
        <v>411831.0</v>
      </c>
      <c r="F4" s="5" t="n">
        <f ref="F4:F46" si="0" t="shared">IF(E4=0,"-",(D4-E4)/E4*100)</f>
        <v>51.52914666452987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29233.0</v>
      </c>
      <c r="E5" s="4" t="n">
        <v>23974.0</v>
      </c>
      <c r="F5" s="5" t="n">
        <f si="0" t="shared"/>
        <v>21.93626428631017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9644.0</v>
      </c>
      <c r="E6" s="4" t="n">
        <v>9019.0</v>
      </c>
      <c r="F6" s="5" t="n">
        <f si="0" t="shared"/>
        <v>6.929814835347599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294488.0</v>
      </c>
      <c r="E7" s="4" t="n">
        <v>264412.0</v>
      </c>
      <c r="F7" s="5" t="n">
        <f si="0" t="shared"/>
        <v>11.37467285902304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230201.0</v>
      </c>
      <c r="E8" s="4" t="n">
        <v>226573.0</v>
      </c>
      <c r="F8" s="5" t="n">
        <f si="0" t="shared"/>
        <v>1.6012499282791859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154386.0</v>
      </c>
      <c r="E9" s="4" t="n">
        <v>131378.0</v>
      </c>
      <c r="F9" s="5" t="n">
        <f si="0" t="shared"/>
        <v>17.512825587236826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305609.0</v>
      </c>
      <c r="E10" s="4" t="n">
        <v>215604.0</v>
      </c>
      <c r="F10" s="5" t="n">
        <f si="0" t="shared"/>
        <v>41.745514925511586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260026.0</v>
      </c>
      <c r="E11" s="4" t="n">
        <v>237701.0</v>
      </c>
      <c r="F11" s="5" t="n">
        <f si="0" t="shared"/>
        <v>9.392051358639636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254008.0</v>
      </c>
      <c r="E12" s="4" t="n">
        <v>268611.0</v>
      </c>
      <c r="F12" s="5" t="n">
        <f si="0" t="shared"/>
        <v>-5.436486219849522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16628.0</v>
      </c>
      <c r="E13" s="4" t="n">
        <f>E14-E7-E8-E9-E10-E11-E12</f>
        <v>13210.0</v>
      </c>
      <c r="F13" s="5" t="n">
        <f si="0" t="shared"/>
        <v>25.874337623012867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1515346.0</v>
      </c>
      <c r="E14" s="4" t="n">
        <v>1357489.0</v>
      </c>
      <c r="F14" s="5" t="n">
        <f si="0" t="shared"/>
        <v>11.628602515379498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5566.0</v>
      </c>
      <c r="E15" s="4" t="n">
        <f>E16-E3-E4-E5-E6-E14</f>
        <v>4530.0</v>
      </c>
      <c r="F15" s="5" t="n">
        <f si="0" t="shared"/>
        <v>22.869757174392934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2978698.0</v>
      </c>
      <c r="E16" s="4" t="n">
        <v>2299103.0</v>
      </c>
      <c r="F16" s="5" t="n">
        <f si="0" t="shared"/>
        <v>29.55913675898818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91096.0</v>
      </c>
      <c r="E17" s="4" t="n">
        <v>68175.0</v>
      </c>
      <c r="F17" s="5" t="n">
        <f si="0" t="shared"/>
        <v>33.62082874954162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420501.0</v>
      </c>
      <c r="E18" s="4" t="n">
        <v>320972.0</v>
      </c>
      <c r="F18" s="5" t="n">
        <f si="0" t="shared"/>
        <v>31.008623805191732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2803.0</v>
      </c>
      <c r="E19" s="4" t="n">
        <v>2138.0</v>
      </c>
      <c r="F19" s="5" t="n">
        <f si="0" t="shared"/>
        <v>31.103835360149674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2841.0</v>
      </c>
      <c r="E20" s="4" t="n">
        <v>1997.0</v>
      </c>
      <c r="F20" s="5" t="n">
        <f si="0" t="shared"/>
        <v>42.26339509263896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671.0</v>
      </c>
      <c r="E21" s="4" t="n">
        <v>490.0</v>
      </c>
      <c r="F21" s="5" t="n">
        <f si="0" t="shared"/>
        <v>36.93877551020408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8635.0</v>
      </c>
      <c r="E22" s="4" t="n">
        <f>E23-E17-E18-E19-E20-E21</f>
        <v>7306.0</v>
      </c>
      <c r="F22" s="5" t="n">
        <f>IF(E22=0,"-",(D22-E22)/E22*100)</f>
        <v>18.190528332877086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526547.0</v>
      </c>
      <c r="E23" s="4" t="n">
        <v>401078.0</v>
      </c>
      <c r="F23" s="5" t="n">
        <f si="0" t="shared"/>
        <v>31.282942470043235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5181.0</v>
      </c>
      <c r="E24" s="4" t="n">
        <v>4245.0</v>
      </c>
      <c r="F24" s="5" t="n">
        <f si="0" t="shared"/>
        <v>22.04946996466431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36917.0</v>
      </c>
      <c r="E25" s="4" t="n">
        <v>29393.0</v>
      </c>
      <c r="F25" s="5" t="n">
        <f si="0" t="shared"/>
        <v>25.59793148028442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50511.0</v>
      </c>
      <c r="E26" s="4" t="n">
        <v>38390.0</v>
      </c>
      <c r="F26" s="5" t="n">
        <f si="0" t="shared"/>
        <v>31.57332638707997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13357.0</v>
      </c>
      <c r="E27" s="4" t="n">
        <v>10123.0</v>
      </c>
      <c r="F27" s="5" t="n">
        <f si="0" t="shared"/>
        <v>31.947051269386545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16111.0</v>
      </c>
      <c r="E28" s="4" t="n">
        <v>14037.0</v>
      </c>
      <c r="F28" s="5" t="n">
        <f si="0" t="shared"/>
        <v>14.775236873975922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6668.0</v>
      </c>
      <c r="E29" s="4" t="n">
        <v>5354.0</v>
      </c>
      <c r="F29" s="5" t="n">
        <f si="0" t="shared"/>
        <v>24.542398206948075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9079.0</v>
      </c>
      <c r="E30" s="4" t="n">
        <v>6549.0</v>
      </c>
      <c r="F30" s="5" t="n">
        <f si="0" t="shared"/>
        <v>38.631852191174225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62185.0</v>
      </c>
      <c r="E31" s="4" t="n">
        <v>52414.0</v>
      </c>
      <c r="F31" s="5" t="n">
        <f si="0" t="shared"/>
        <v>18.64196588697676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6353.0</v>
      </c>
      <c r="E32" s="4" t="n">
        <v>5470.0</v>
      </c>
      <c r="F32" s="5" t="n">
        <f si="0" t="shared"/>
        <v>16.142595978062158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1330.0</v>
      </c>
      <c r="E33" s="4" t="n">
        <v>1046.0</v>
      </c>
      <c r="F33" s="5" t="n">
        <f si="0" t="shared"/>
        <v>27.151051625239003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4715.0</v>
      </c>
      <c r="E34" s="4" t="n">
        <v>4039.0</v>
      </c>
      <c r="F34" s="5" t="n">
        <f si="0" t="shared"/>
        <v>16.736816043575143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52250.0</v>
      </c>
      <c r="E35" s="4" t="n">
        <f>E36-E24-E25-E26-E27-E28-E29-E30-E31-E32-E33-E34</f>
        <v>40137.0</v>
      </c>
      <c r="F35" s="5" t="n">
        <f si="0" t="shared"/>
        <v>30.17913645763261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264657.0</v>
      </c>
      <c r="E36" s="4" t="n">
        <v>211197.0</v>
      </c>
      <c r="F36" s="5" t="n">
        <f si="0" t="shared"/>
        <v>25.31285955766417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69732.0</v>
      </c>
      <c r="E37" s="4" t="n">
        <v>51059.0</v>
      </c>
      <c r="F37" s="5" t="n">
        <f si="0" t="shared"/>
        <v>36.57141737989385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12410.0</v>
      </c>
      <c r="E38" s="4" t="n">
        <v>9867.0</v>
      </c>
      <c r="F38" s="5" t="n">
        <f si="0" t="shared"/>
        <v>25.77277794669099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1218.0</v>
      </c>
      <c r="E39" s="4" t="n">
        <f>E40-E37-E38</f>
        <v>1129.0</v>
      </c>
      <c r="F39" s="5" t="n">
        <f si="0" t="shared"/>
        <v>7.883082373782107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83360.0</v>
      </c>
      <c r="E40" s="4" t="n">
        <v>62055.0</v>
      </c>
      <c r="F40" s="5" t="n">
        <f si="0" t="shared"/>
        <v>34.332447022802356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3547.0</v>
      </c>
      <c r="E41" s="4" t="n">
        <v>3043.0</v>
      </c>
      <c r="F41" s="5" t="n">
        <f si="0" t="shared"/>
        <v>16.56260269470917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4131.0</v>
      </c>
      <c r="E42" s="4" t="n">
        <f>E43-E41</f>
        <v>3004.0</v>
      </c>
      <c r="F42" s="5" t="n">
        <f si="0" t="shared"/>
        <v>37.51664447403462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7678.0</v>
      </c>
      <c r="E43" s="4" t="n">
        <v>6047.0</v>
      </c>
      <c r="F43" s="5" t="n">
        <f si="0" t="shared"/>
        <v>26.97205225731768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532.0</v>
      </c>
      <c r="E44" s="4" t="n">
        <v>517.0</v>
      </c>
      <c r="F44" s="5" t="n">
        <f si="0" t="shared"/>
        <v>2.9013539651837523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1108225.0</v>
      </c>
      <c r="E45" s="4" t="n">
        <v>842777.0</v>
      </c>
      <c r="F45" s="5" t="n">
        <f si="0" t="shared"/>
        <v>31.496825376107797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4969697.0</v>
      </c>
      <c r="E46" s="8" t="n">
        <f>E44+E43+E40+E36+E23+E16+E45</f>
        <v>3822774.0</v>
      </c>
      <c r="F46" s="5" t="n">
        <f si="0" t="shared"/>
        <v>30.002375238504815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